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1-163-18b - Výměna výplní..." sheetId="2" r:id="rId2"/>
    <sheet name="VRN - Vedlejší rozpočtové..." sheetId="3" r:id="rId3"/>
    <sheet name="Pokyny pro vyplnění" sheetId="4" r:id="rId4"/>
  </sheets>
  <definedNames>
    <definedName name="_xlnm.Print_Area" localSheetId="0">'Rekapitulace stavby'!$D$4:$AO$36,'Rekapitulace stavby'!$C$42:$AQ$57</definedName>
    <definedName name="_xlnm.Print_Titles" localSheetId="0">'Rekapitulace stavby'!$52:$52</definedName>
    <definedName name="_xlnm._FilterDatabase" localSheetId="1" hidden="1">'1-163-18b - Výměna výplní...'!$C$87:$K$995</definedName>
    <definedName name="_xlnm.Print_Area" localSheetId="1">'1-163-18b - Výměna výplní...'!$C$4:$J$37,'1-163-18b - Výměna výplní...'!$C$43:$J$71,'1-163-18b - Výměna výplní...'!$C$77:$K$995</definedName>
    <definedName name="_xlnm.Print_Titles" localSheetId="1">'1-163-18b - Výměna výplní...'!$87:$87</definedName>
    <definedName name="_xlnm._FilterDatabase" localSheetId="2" hidden="1">'VRN - Vedlejší rozpočtové...'!$C$82:$K$96</definedName>
    <definedName name="_xlnm.Print_Area" localSheetId="2">'VRN - Vedlejší rozpočtové...'!$C$4:$J$39,'VRN - Vedlejší rozpočtové...'!$C$45:$J$64,'VRN - Vedlejší rozpočtové...'!$C$70:$K$96</definedName>
    <definedName name="_xlnm.Print_Titles" localSheetId="2">'VRN - Vedlejší rozpočtové...'!$82:$82</definedName>
    <definedName name="_xlnm.Print_Area" localSheetId="3">'Pokyny pro vyplnění'!$B$2:$K$71,'Pokyny pro vyplnění'!$B$74:$K$118,'Pokyny pro vyplnění'!$B$121:$K$161,'Pokyny pro vyplnění'!$B$164:$K$218</definedName>
  </definedNames>
  <calcPr/>
</workbook>
</file>

<file path=xl/calcChain.xml><?xml version="1.0" encoding="utf-8"?>
<calcChain xmlns="http://schemas.openxmlformats.org/spreadsheetml/2006/main">
  <c i="3" l="1" r="J37"/>
  <c r="J36"/>
  <c i="1" r="AY56"/>
  <c i="3" r="J35"/>
  <c i="1" r="AX56"/>
  <c i="3" r="BI94"/>
  <c r="BH94"/>
  <c r="BG94"/>
  <c r="BF94"/>
  <c r="T94"/>
  <c r="T93"/>
  <c r="R94"/>
  <c r="R93"/>
  <c r="P94"/>
  <c r="P93"/>
  <c r="BI90"/>
  <c r="BH90"/>
  <c r="BG90"/>
  <c r="BF90"/>
  <c r="T90"/>
  <c r="T89"/>
  <c r="R90"/>
  <c r="R89"/>
  <c r="P90"/>
  <c r="P89"/>
  <c r="BI86"/>
  <c r="BH86"/>
  <c r="BG86"/>
  <c r="BF86"/>
  <c r="T86"/>
  <c r="T85"/>
  <c r="T84"/>
  <c r="T83"/>
  <c r="R86"/>
  <c r="R85"/>
  <c r="R84"/>
  <c r="R83"/>
  <c r="P86"/>
  <c r="P85"/>
  <c r="P84"/>
  <c r="P83"/>
  <c i="1" r="AU56"/>
  <c i="3" r="F79"/>
  <c r="F77"/>
  <c r="E75"/>
  <c r="F54"/>
  <c r="F52"/>
  <c r="E50"/>
  <c r="J24"/>
  <c r="E24"/>
  <c r="J55"/>
  <c r="J23"/>
  <c r="J21"/>
  <c r="E21"/>
  <c r="J54"/>
  <c r="J20"/>
  <c r="J18"/>
  <c r="E18"/>
  <c r="F80"/>
  <c r="J17"/>
  <c r="J12"/>
  <c r="J77"/>
  <c r="E7"/>
  <c r="E73"/>
  <c i="2" r="J35"/>
  <c r="J34"/>
  <c i="1" r="AY55"/>
  <c i="2" r="J33"/>
  <c i="1" r="AX55"/>
  <c i="2" r="BI994"/>
  <c r="BH994"/>
  <c r="BG994"/>
  <c r="BF994"/>
  <c r="T994"/>
  <c r="R994"/>
  <c r="P994"/>
  <c r="BI992"/>
  <c r="BH992"/>
  <c r="BG992"/>
  <c r="BF992"/>
  <c r="T992"/>
  <c r="R992"/>
  <c r="P992"/>
  <c r="BI988"/>
  <c r="BH988"/>
  <c r="BG988"/>
  <c r="BF988"/>
  <c r="T988"/>
  <c r="R988"/>
  <c r="P988"/>
  <c r="BI967"/>
  <c r="BH967"/>
  <c r="BG967"/>
  <c r="BF967"/>
  <c r="T967"/>
  <c r="R967"/>
  <c r="P967"/>
  <c r="BI964"/>
  <c r="BH964"/>
  <c r="BG964"/>
  <c r="BF964"/>
  <c r="T964"/>
  <c r="R964"/>
  <c r="P964"/>
  <c r="BI924"/>
  <c r="BH924"/>
  <c r="BG924"/>
  <c r="BF924"/>
  <c r="T924"/>
  <c r="R924"/>
  <c r="P924"/>
  <c r="BI920"/>
  <c r="BH920"/>
  <c r="BG920"/>
  <c r="BF920"/>
  <c r="T920"/>
  <c r="R920"/>
  <c r="P920"/>
  <c r="BI916"/>
  <c r="BH916"/>
  <c r="BG916"/>
  <c r="BF916"/>
  <c r="T916"/>
  <c r="R916"/>
  <c r="P916"/>
  <c r="BI912"/>
  <c r="BH912"/>
  <c r="BG912"/>
  <c r="BF912"/>
  <c r="T912"/>
  <c r="R912"/>
  <c r="P912"/>
  <c r="BI908"/>
  <c r="BH908"/>
  <c r="BG908"/>
  <c r="BF908"/>
  <c r="T908"/>
  <c r="R908"/>
  <c r="P908"/>
  <c r="BI902"/>
  <c r="BH902"/>
  <c r="BG902"/>
  <c r="BF902"/>
  <c r="T902"/>
  <c r="R902"/>
  <c r="P902"/>
  <c r="BI866"/>
  <c r="BH866"/>
  <c r="BG866"/>
  <c r="BF866"/>
  <c r="T866"/>
  <c r="R866"/>
  <c r="P866"/>
  <c r="BI862"/>
  <c r="BH862"/>
  <c r="BG862"/>
  <c r="BF862"/>
  <c r="T862"/>
  <c r="R862"/>
  <c r="P862"/>
  <c r="BI826"/>
  <c r="BH826"/>
  <c r="BG826"/>
  <c r="BF826"/>
  <c r="T826"/>
  <c r="R826"/>
  <c r="P826"/>
  <c r="BI823"/>
  <c r="BH823"/>
  <c r="BG823"/>
  <c r="BF823"/>
  <c r="T823"/>
  <c r="R823"/>
  <c r="P823"/>
  <c r="BI815"/>
  <c r="BH815"/>
  <c r="BG815"/>
  <c r="BF815"/>
  <c r="T815"/>
  <c r="R815"/>
  <c r="P815"/>
  <c r="BI812"/>
  <c r="BH812"/>
  <c r="BG812"/>
  <c r="BF812"/>
  <c r="T812"/>
  <c r="T811"/>
  <c r="R812"/>
  <c r="R811"/>
  <c r="P812"/>
  <c r="P811"/>
  <c r="BI808"/>
  <c r="BH808"/>
  <c r="BG808"/>
  <c r="BF808"/>
  <c r="T808"/>
  <c r="R808"/>
  <c r="P808"/>
  <c r="BI805"/>
  <c r="BH805"/>
  <c r="BG805"/>
  <c r="BF805"/>
  <c r="T805"/>
  <c r="R805"/>
  <c r="P805"/>
  <c r="BI802"/>
  <c r="BH802"/>
  <c r="BG802"/>
  <c r="BF802"/>
  <c r="T802"/>
  <c r="T801"/>
  <c r="R802"/>
  <c r="R801"/>
  <c r="P802"/>
  <c r="P801"/>
  <c r="BI798"/>
  <c r="BH798"/>
  <c r="BG798"/>
  <c r="BF798"/>
  <c r="T798"/>
  <c r="R798"/>
  <c r="P798"/>
  <c r="BI795"/>
  <c r="BH795"/>
  <c r="BG795"/>
  <c r="BF795"/>
  <c r="T795"/>
  <c r="R795"/>
  <c r="P795"/>
  <c r="BI792"/>
  <c r="BH792"/>
  <c r="BG792"/>
  <c r="BF792"/>
  <c r="T792"/>
  <c r="R792"/>
  <c r="P792"/>
  <c r="BI788"/>
  <c r="BH788"/>
  <c r="BG788"/>
  <c r="BF788"/>
  <c r="T788"/>
  <c r="R788"/>
  <c r="P788"/>
  <c r="BI785"/>
  <c r="BH785"/>
  <c r="BG785"/>
  <c r="BF785"/>
  <c r="T785"/>
  <c r="R785"/>
  <c r="P785"/>
  <c r="BI783"/>
  <c r="BH783"/>
  <c r="BG783"/>
  <c r="BF783"/>
  <c r="T783"/>
  <c r="R783"/>
  <c r="P783"/>
  <c r="BI781"/>
  <c r="BH781"/>
  <c r="BG781"/>
  <c r="BF781"/>
  <c r="T781"/>
  <c r="R781"/>
  <c r="P781"/>
  <c r="BI779"/>
  <c r="BH779"/>
  <c r="BG779"/>
  <c r="BF779"/>
  <c r="T779"/>
  <c r="R779"/>
  <c r="P779"/>
  <c r="BI777"/>
  <c r="BH777"/>
  <c r="BG777"/>
  <c r="BF777"/>
  <c r="T777"/>
  <c r="R777"/>
  <c r="P777"/>
  <c r="BI775"/>
  <c r="BH775"/>
  <c r="BG775"/>
  <c r="BF775"/>
  <c r="T775"/>
  <c r="R775"/>
  <c r="P775"/>
  <c r="BI773"/>
  <c r="BH773"/>
  <c r="BG773"/>
  <c r="BF773"/>
  <c r="T773"/>
  <c r="R773"/>
  <c r="P773"/>
  <c r="BI771"/>
  <c r="BH771"/>
  <c r="BG771"/>
  <c r="BF771"/>
  <c r="T771"/>
  <c r="R771"/>
  <c r="P771"/>
  <c r="BI769"/>
  <c r="BH769"/>
  <c r="BG769"/>
  <c r="BF769"/>
  <c r="T769"/>
  <c r="R769"/>
  <c r="P769"/>
  <c r="BI767"/>
  <c r="BH767"/>
  <c r="BG767"/>
  <c r="BF767"/>
  <c r="T767"/>
  <c r="R767"/>
  <c r="P767"/>
  <c r="BI765"/>
  <c r="BH765"/>
  <c r="BG765"/>
  <c r="BF765"/>
  <c r="T765"/>
  <c r="R765"/>
  <c r="P765"/>
  <c r="BI763"/>
  <c r="BH763"/>
  <c r="BG763"/>
  <c r="BF763"/>
  <c r="T763"/>
  <c r="R763"/>
  <c r="P763"/>
  <c r="BI761"/>
  <c r="BH761"/>
  <c r="BG761"/>
  <c r="BF761"/>
  <c r="T761"/>
  <c r="R761"/>
  <c r="P761"/>
  <c r="BI759"/>
  <c r="BH759"/>
  <c r="BG759"/>
  <c r="BF759"/>
  <c r="T759"/>
  <c r="R759"/>
  <c r="P759"/>
  <c r="BI757"/>
  <c r="BH757"/>
  <c r="BG757"/>
  <c r="BF757"/>
  <c r="T757"/>
  <c r="R757"/>
  <c r="P757"/>
  <c r="BI755"/>
  <c r="BH755"/>
  <c r="BG755"/>
  <c r="BF755"/>
  <c r="T755"/>
  <c r="R755"/>
  <c r="P755"/>
  <c r="BI753"/>
  <c r="BH753"/>
  <c r="BG753"/>
  <c r="BF753"/>
  <c r="T753"/>
  <c r="R753"/>
  <c r="P753"/>
  <c r="BI751"/>
  <c r="BH751"/>
  <c r="BG751"/>
  <c r="BF751"/>
  <c r="T751"/>
  <c r="R751"/>
  <c r="P751"/>
  <c r="BI749"/>
  <c r="BH749"/>
  <c r="BG749"/>
  <c r="BF749"/>
  <c r="T749"/>
  <c r="R749"/>
  <c r="P749"/>
  <c r="BI747"/>
  <c r="BH747"/>
  <c r="BG747"/>
  <c r="BF747"/>
  <c r="T747"/>
  <c r="R747"/>
  <c r="P747"/>
  <c r="BI745"/>
  <c r="BH745"/>
  <c r="BG745"/>
  <c r="BF745"/>
  <c r="T745"/>
  <c r="R745"/>
  <c r="P745"/>
  <c r="BI743"/>
  <c r="BH743"/>
  <c r="BG743"/>
  <c r="BF743"/>
  <c r="T743"/>
  <c r="R743"/>
  <c r="P743"/>
  <c r="BI741"/>
  <c r="BH741"/>
  <c r="BG741"/>
  <c r="BF741"/>
  <c r="T741"/>
  <c r="R741"/>
  <c r="P741"/>
  <c r="BI739"/>
  <c r="BH739"/>
  <c r="BG739"/>
  <c r="BF739"/>
  <c r="T739"/>
  <c r="R739"/>
  <c r="P739"/>
  <c r="BI737"/>
  <c r="BH737"/>
  <c r="BG737"/>
  <c r="BF737"/>
  <c r="T737"/>
  <c r="R737"/>
  <c r="P737"/>
  <c r="BI735"/>
  <c r="BH735"/>
  <c r="BG735"/>
  <c r="BF735"/>
  <c r="T735"/>
  <c r="R735"/>
  <c r="P735"/>
  <c r="BI733"/>
  <c r="BH733"/>
  <c r="BG733"/>
  <c r="BF733"/>
  <c r="T733"/>
  <c r="R733"/>
  <c r="P733"/>
  <c r="BI731"/>
  <c r="BH731"/>
  <c r="BG731"/>
  <c r="BF731"/>
  <c r="T731"/>
  <c r="R731"/>
  <c r="P731"/>
  <c r="BI729"/>
  <c r="BH729"/>
  <c r="BG729"/>
  <c r="BF729"/>
  <c r="T729"/>
  <c r="R729"/>
  <c r="P729"/>
  <c r="BI727"/>
  <c r="BH727"/>
  <c r="BG727"/>
  <c r="BF727"/>
  <c r="T727"/>
  <c r="R727"/>
  <c r="P727"/>
  <c r="BI725"/>
  <c r="BH725"/>
  <c r="BG725"/>
  <c r="BF725"/>
  <c r="T725"/>
  <c r="R725"/>
  <c r="P725"/>
  <c r="BI723"/>
  <c r="BH723"/>
  <c r="BG723"/>
  <c r="BF723"/>
  <c r="T723"/>
  <c r="R723"/>
  <c r="P723"/>
  <c r="BI721"/>
  <c r="BH721"/>
  <c r="BG721"/>
  <c r="BF721"/>
  <c r="T721"/>
  <c r="R721"/>
  <c r="P721"/>
  <c r="BI719"/>
  <c r="BH719"/>
  <c r="BG719"/>
  <c r="BF719"/>
  <c r="T719"/>
  <c r="R719"/>
  <c r="P719"/>
  <c r="BI717"/>
  <c r="BH717"/>
  <c r="BG717"/>
  <c r="BF717"/>
  <c r="T717"/>
  <c r="R717"/>
  <c r="P717"/>
  <c r="BI683"/>
  <c r="BH683"/>
  <c r="BG683"/>
  <c r="BF683"/>
  <c r="T683"/>
  <c r="R683"/>
  <c r="P683"/>
  <c r="BI655"/>
  <c r="BH655"/>
  <c r="BG655"/>
  <c r="BF655"/>
  <c r="T655"/>
  <c r="R655"/>
  <c r="P655"/>
  <c r="BI651"/>
  <c r="BH651"/>
  <c r="BG651"/>
  <c r="BF651"/>
  <c r="T651"/>
  <c r="R651"/>
  <c r="P651"/>
  <c r="BI648"/>
  <c r="BH648"/>
  <c r="BG648"/>
  <c r="BF648"/>
  <c r="T648"/>
  <c r="R648"/>
  <c r="P648"/>
  <c r="BI646"/>
  <c r="BH646"/>
  <c r="BG646"/>
  <c r="BF646"/>
  <c r="T646"/>
  <c r="R646"/>
  <c r="P646"/>
  <c r="BI644"/>
  <c r="BH644"/>
  <c r="BG644"/>
  <c r="BF644"/>
  <c r="T644"/>
  <c r="R644"/>
  <c r="P644"/>
  <c r="BI642"/>
  <c r="BH642"/>
  <c r="BG642"/>
  <c r="BF642"/>
  <c r="T642"/>
  <c r="R642"/>
  <c r="P642"/>
  <c r="BI635"/>
  <c r="BH635"/>
  <c r="BG635"/>
  <c r="BF635"/>
  <c r="T635"/>
  <c r="R635"/>
  <c r="P635"/>
  <c r="BI630"/>
  <c r="BH630"/>
  <c r="BG630"/>
  <c r="BF630"/>
  <c r="T630"/>
  <c r="T629"/>
  <c r="R630"/>
  <c r="R629"/>
  <c r="P630"/>
  <c r="P629"/>
  <c r="BI625"/>
  <c r="BH625"/>
  <c r="BG625"/>
  <c r="BF625"/>
  <c r="T625"/>
  <c r="R625"/>
  <c r="P625"/>
  <c r="BI619"/>
  <c r="BH619"/>
  <c r="BG619"/>
  <c r="BF619"/>
  <c r="T619"/>
  <c r="R619"/>
  <c r="P619"/>
  <c r="BI615"/>
  <c r="BH615"/>
  <c r="BG615"/>
  <c r="BF615"/>
  <c r="T615"/>
  <c r="R615"/>
  <c r="P615"/>
  <c r="BI612"/>
  <c r="BH612"/>
  <c r="BG612"/>
  <c r="BF612"/>
  <c r="T612"/>
  <c r="R612"/>
  <c r="P612"/>
  <c r="BI608"/>
  <c r="BH608"/>
  <c r="BG608"/>
  <c r="BF608"/>
  <c r="T608"/>
  <c r="R608"/>
  <c r="P608"/>
  <c r="BI605"/>
  <c r="BH605"/>
  <c r="BG605"/>
  <c r="BF605"/>
  <c r="T605"/>
  <c r="R605"/>
  <c r="P605"/>
  <c r="BI596"/>
  <c r="BH596"/>
  <c r="BG596"/>
  <c r="BF596"/>
  <c r="T596"/>
  <c r="R596"/>
  <c r="P596"/>
  <c r="BI582"/>
  <c r="BH582"/>
  <c r="BG582"/>
  <c r="BF582"/>
  <c r="T582"/>
  <c r="R582"/>
  <c r="P582"/>
  <c r="BI574"/>
  <c r="BH574"/>
  <c r="BG574"/>
  <c r="BF574"/>
  <c r="T574"/>
  <c r="R574"/>
  <c r="P574"/>
  <c r="BI553"/>
  <c r="BH553"/>
  <c r="BG553"/>
  <c r="BF553"/>
  <c r="T553"/>
  <c r="R553"/>
  <c r="P553"/>
  <c r="BI546"/>
  <c r="BH546"/>
  <c r="BG546"/>
  <c r="BF546"/>
  <c r="T546"/>
  <c r="R546"/>
  <c r="P546"/>
  <c r="BI542"/>
  <c r="BH542"/>
  <c r="BG542"/>
  <c r="BF542"/>
  <c r="T542"/>
  <c r="R542"/>
  <c r="P542"/>
  <c r="BI532"/>
  <c r="BH532"/>
  <c r="BG532"/>
  <c r="BF532"/>
  <c r="T532"/>
  <c r="R532"/>
  <c r="P532"/>
  <c r="BI513"/>
  <c r="BH513"/>
  <c r="BG513"/>
  <c r="BF513"/>
  <c r="T513"/>
  <c r="R513"/>
  <c r="P513"/>
  <c r="BI493"/>
  <c r="BH493"/>
  <c r="BG493"/>
  <c r="BF493"/>
  <c r="T493"/>
  <c r="R493"/>
  <c r="P493"/>
  <c r="BI489"/>
  <c r="BH489"/>
  <c r="BG489"/>
  <c r="BF489"/>
  <c r="T489"/>
  <c r="R489"/>
  <c r="P489"/>
  <c r="BI485"/>
  <c r="BH485"/>
  <c r="BG485"/>
  <c r="BF485"/>
  <c r="T485"/>
  <c r="R485"/>
  <c r="P485"/>
  <c r="BI481"/>
  <c r="BH481"/>
  <c r="BG481"/>
  <c r="BF481"/>
  <c r="T481"/>
  <c r="R481"/>
  <c r="P481"/>
  <c r="BI477"/>
  <c r="BH477"/>
  <c r="BG477"/>
  <c r="BF477"/>
  <c r="T477"/>
  <c r="R477"/>
  <c r="P477"/>
  <c r="BI474"/>
  <c r="BH474"/>
  <c r="BG474"/>
  <c r="BF474"/>
  <c r="T474"/>
  <c r="R474"/>
  <c r="P474"/>
  <c r="BI470"/>
  <c r="BH470"/>
  <c r="BG470"/>
  <c r="BF470"/>
  <c r="T470"/>
  <c r="R470"/>
  <c r="P470"/>
  <c r="BI466"/>
  <c r="BH466"/>
  <c r="BG466"/>
  <c r="BF466"/>
  <c r="T466"/>
  <c r="R466"/>
  <c r="P466"/>
  <c r="BI458"/>
  <c r="BH458"/>
  <c r="BG458"/>
  <c r="BF458"/>
  <c r="T458"/>
  <c r="R458"/>
  <c r="P458"/>
  <c r="BI451"/>
  <c r="BH451"/>
  <c r="BG451"/>
  <c r="BF451"/>
  <c r="T451"/>
  <c r="R451"/>
  <c r="P451"/>
  <c r="BI447"/>
  <c r="BH447"/>
  <c r="BG447"/>
  <c r="BF447"/>
  <c r="T447"/>
  <c r="R447"/>
  <c r="P447"/>
  <c r="BI424"/>
  <c r="BH424"/>
  <c r="BG424"/>
  <c r="BF424"/>
  <c r="T424"/>
  <c r="R424"/>
  <c r="P424"/>
  <c r="BI418"/>
  <c r="BH418"/>
  <c r="BG418"/>
  <c r="BF418"/>
  <c r="T418"/>
  <c r="R418"/>
  <c r="P418"/>
  <c r="BI408"/>
  <c r="BH408"/>
  <c r="BG408"/>
  <c r="BF408"/>
  <c r="T408"/>
  <c r="R408"/>
  <c r="P408"/>
  <c r="BI404"/>
  <c r="BH404"/>
  <c r="BG404"/>
  <c r="BF404"/>
  <c r="T404"/>
  <c r="R404"/>
  <c r="P404"/>
  <c r="BI401"/>
  <c r="BH401"/>
  <c r="BG401"/>
  <c r="BF401"/>
  <c r="T401"/>
  <c r="R401"/>
  <c r="P401"/>
  <c r="BI397"/>
  <c r="BH397"/>
  <c r="BG397"/>
  <c r="BF397"/>
  <c r="T397"/>
  <c r="R397"/>
  <c r="P397"/>
  <c r="BI393"/>
  <c r="BH393"/>
  <c r="BG393"/>
  <c r="BF393"/>
  <c r="T393"/>
  <c r="R393"/>
  <c r="P393"/>
  <c r="BI390"/>
  <c r="BH390"/>
  <c r="BG390"/>
  <c r="BF390"/>
  <c r="T390"/>
  <c r="R390"/>
  <c r="P390"/>
  <c r="BI384"/>
  <c r="BH384"/>
  <c r="BG384"/>
  <c r="BF384"/>
  <c r="T384"/>
  <c r="R384"/>
  <c r="P384"/>
  <c r="BI378"/>
  <c r="BH378"/>
  <c r="BG378"/>
  <c r="BF378"/>
  <c r="T378"/>
  <c r="R378"/>
  <c r="P378"/>
  <c r="BI374"/>
  <c r="BH374"/>
  <c r="BG374"/>
  <c r="BF374"/>
  <c r="T374"/>
  <c r="R374"/>
  <c r="P374"/>
  <c r="BI370"/>
  <c r="BH370"/>
  <c r="BG370"/>
  <c r="BF370"/>
  <c r="T370"/>
  <c r="R370"/>
  <c r="P370"/>
  <c r="BI366"/>
  <c r="BH366"/>
  <c r="BG366"/>
  <c r="BF366"/>
  <c r="T366"/>
  <c r="R366"/>
  <c r="P366"/>
  <c r="BI362"/>
  <c r="BH362"/>
  <c r="BG362"/>
  <c r="BF362"/>
  <c r="T362"/>
  <c r="R362"/>
  <c r="P362"/>
  <c r="BI358"/>
  <c r="BH358"/>
  <c r="BG358"/>
  <c r="BF358"/>
  <c r="T358"/>
  <c r="R358"/>
  <c r="P358"/>
  <c r="BI349"/>
  <c r="BH349"/>
  <c r="BG349"/>
  <c r="BF349"/>
  <c r="T349"/>
  <c r="R349"/>
  <c r="P349"/>
  <c r="BI340"/>
  <c r="BH340"/>
  <c r="BG340"/>
  <c r="BF340"/>
  <c r="T340"/>
  <c r="R340"/>
  <c r="P340"/>
  <c r="BI314"/>
  <c r="BH314"/>
  <c r="BG314"/>
  <c r="BF314"/>
  <c r="T314"/>
  <c r="R314"/>
  <c r="P314"/>
  <c r="BI305"/>
  <c r="BH305"/>
  <c r="BG305"/>
  <c r="BF305"/>
  <c r="T305"/>
  <c r="R305"/>
  <c r="P305"/>
  <c r="BI294"/>
  <c r="BH294"/>
  <c r="BG294"/>
  <c r="BF294"/>
  <c r="T294"/>
  <c r="R294"/>
  <c r="P294"/>
  <c r="BI282"/>
  <c r="BH282"/>
  <c r="BG282"/>
  <c r="BF282"/>
  <c r="T282"/>
  <c r="R282"/>
  <c r="P282"/>
  <c r="BI263"/>
  <c r="BH263"/>
  <c r="BG263"/>
  <c r="BF263"/>
  <c r="T263"/>
  <c r="R263"/>
  <c r="P263"/>
  <c r="BI252"/>
  <c r="BH252"/>
  <c r="BG252"/>
  <c r="BF252"/>
  <c r="T252"/>
  <c r="R252"/>
  <c r="P252"/>
  <c r="BI242"/>
  <c r="BH242"/>
  <c r="BG242"/>
  <c r="BF242"/>
  <c r="T242"/>
  <c r="R242"/>
  <c r="P242"/>
  <c r="BI223"/>
  <c r="BH223"/>
  <c r="BG223"/>
  <c r="BF223"/>
  <c r="T223"/>
  <c r="R223"/>
  <c r="P223"/>
  <c r="BI190"/>
  <c r="BH190"/>
  <c r="BG190"/>
  <c r="BF190"/>
  <c r="T190"/>
  <c r="R190"/>
  <c r="P190"/>
  <c r="BI182"/>
  <c r="BH182"/>
  <c r="BG182"/>
  <c r="BF182"/>
  <c r="T182"/>
  <c r="R182"/>
  <c r="P182"/>
  <c r="BI178"/>
  <c r="BH178"/>
  <c r="BG178"/>
  <c r="BF178"/>
  <c r="T178"/>
  <c r="R178"/>
  <c r="P178"/>
  <c r="BI174"/>
  <c r="BH174"/>
  <c r="BG174"/>
  <c r="BF174"/>
  <c r="T174"/>
  <c r="R174"/>
  <c r="P174"/>
  <c r="BI138"/>
  <c r="BH138"/>
  <c r="BG138"/>
  <c r="BF138"/>
  <c r="T138"/>
  <c r="R138"/>
  <c r="P138"/>
  <c r="BI136"/>
  <c r="BH136"/>
  <c r="BG136"/>
  <c r="BF136"/>
  <c r="T136"/>
  <c r="R136"/>
  <c r="P136"/>
  <c r="BI131"/>
  <c r="BH131"/>
  <c r="BG131"/>
  <c r="BF131"/>
  <c r="T131"/>
  <c r="R131"/>
  <c r="P131"/>
  <c r="BI96"/>
  <c r="BH96"/>
  <c r="BG96"/>
  <c r="BF96"/>
  <c r="T96"/>
  <c r="R96"/>
  <c r="P96"/>
  <c r="BI91"/>
  <c r="BH91"/>
  <c r="BG91"/>
  <c r="BF91"/>
  <c r="T91"/>
  <c r="R91"/>
  <c r="P91"/>
  <c r="F84"/>
  <c r="F82"/>
  <c r="E80"/>
  <c r="F50"/>
  <c r="F48"/>
  <c r="E46"/>
  <c r="J22"/>
  <c r="E22"/>
  <c r="J85"/>
  <c r="J21"/>
  <c r="J19"/>
  <c r="E19"/>
  <c r="J84"/>
  <c r="J18"/>
  <c r="J16"/>
  <c r="E16"/>
  <c r="F85"/>
  <c r="J15"/>
  <c r="J10"/>
  <c r="J82"/>
  <c i="1" r="L50"/>
  <c r="AM50"/>
  <c r="AM49"/>
  <c r="L49"/>
  <c r="AM47"/>
  <c r="L47"/>
  <c r="L45"/>
  <c r="L44"/>
  <c i="2" r="BK798"/>
  <c r="BK651"/>
  <c r="BK474"/>
  <c r="J349"/>
  <c r="BK753"/>
  <c r="BK646"/>
  <c r="J994"/>
  <c r="J775"/>
  <c r="J725"/>
  <c r="BK574"/>
  <c r="BK294"/>
  <c r="J792"/>
  <c r="J743"/>
  <c r="J493"/>
  <c r="BK358"/>
  <c r="BK866"/>
  <c r="BK759"/>
  <c r="J605"/>
  <c r="J370"/>
  <c r="BK91"/>
  <c r="J779"/>
  <c r="J608"/>
  <c r="J358"/>
  <c r="J902"/>
  <c r="BK739"/>
  <c r="J553"/>
  <c r="BK282"/>
  <c r="J785"/>
  <c r="J729"/>
  <c r="BK489"/>
  <c r="J182"/>
  <c r="BK808"/>
  <c r="BK763"/>
  <c r="BK725"/>
  <c r="J470"/>
  <c r="BK314"/>
  <c r="BK924"/>
  <c r="J745"/>
  <c r="BK493"/>
  <c r="J138"/>
  <c r="BK802"/>
  <c r="J178"/>
  <c r="BK788"/>
  <c r="J767"/>
  <c r="BK612"/>
  <c r="BK401"/>
  <c r="BK136"/>
  <c r="BK823"/>
  <c r="BK644"/>
  <c r="J596"/>
  <c r="BK393"/>
  <c r="J282"/>
  <c r="BK916"/>
  <c r="BK741"/>
  <c r="J131"/>
  <c r="J862"/>
  <c r="BK749"/>
  <c r="BK683"/>
  <c r="J489"/>
  <c r="J174"/>
  <c r="J773"/>
  <c r="J546"/>
  <c r="BK485"/>
  <c r="BK305"/>
  <c r="J771"/>
  <c r="BK757"/>
  <c r="J615"/>
  <c r="BK408"/>
  <c r="BK174"/>
  <c r="BK785"/>
  <c r="J721"/>
  <c r="BK362"/>
  <c r="J964"/>
  <c r="BK755"/>
  <c r="J719"/>
  <c r="J466"/>
  <c r="J242"/>
  <c r="BK779"/>
  <c r="BK717"/>
  <c r="BK424"/>
  <c r="J190"/>
  <c r="BK773"/>
  <c r="BK719"/>
  <c r="BK466"/>
  <c r="J314"/>
  <c r="BK988"/>
  <c r="BK743"/>
  <c r="J401"/>
  <c r="BK967"/>
  <c r="BK792"/>
  <c r="J651"/>
  <c r="J485"/>
  <c r="BK223"/>
  <c r="BK771"/>
  <c r="J646"/>
  <c r="BK418"/>
  <c i="3" r="J94"/>
  <c i="2" r="J795"/>
  <c r="BK737"/>
  <c r="J574"/>
  <c r="J366"/>
  <c r="J967"/>
  <c r="J788"/>
  <c r="J683"/>
  <c r="J458"/>
  <c r="J992"/>
  <c r="J765"/>
  <c r="J723"/>
  <c r="J582"/>
  <c r="BK470"/>
  <c r="BK340"/>
  <c r="J731"/>
  <c r="BK630"/>
  <c r="J481"/>
  <c r="J294"/>
  <c r="BK912"/>
  <c r="J769"/>
  <c r="J727"/>
  <c r="J374"/>
  <c r="BK992"/>
  <c r="J783"/>
  <c r="BK605"/>
  <c r="J397"/>
  <c r="J988"/>
  <c r="BK721"/>
  <c r="BK596"/>
  <c r="J263"/>
  <c r="BK783"/>
  <c r="J753"/>
  <c r="J644"/>
  <c r="BK138"/>
  <c r="BK812"/>
  <c r="J749"/>
  <c r="BK532"/>
  <c r="BK384"/>
  <c i="1" r="AS54"/>
  <c i="2" r="J542"/>
  <c r="BK263"/>
  <c r="J866"/>
  <c r="J737"/>
  <c r="BK619"/>
  <c r="J378"/>
  <c r="BK908"/>
  <c r="J757"/>
  <c r="BK582"/>
  <c r="BK378"/>
  <c r="BK781"/>
  <c r="J755"/>
  <c r="J619"/>
  <c r="BK404"/>
  <c r="J920"/>
  <c r="J761"/>
  <c r="BK481"/>
  <c r="BK242"/>
  <c r="BK815"/>
  <c r="BK731"/>
  <c r="J625"/>
  <c r="BK349"/>
  <c r="J91"/>
  <c r="J747"/>
  <c r="BK553"/>
  <c r="BK370"/>
  <c r="BK862"/>
  <c r="BK751"/>
  <c r="BK608"/>
  <c r="J390"/>
  <c r="BK96"/>
  <c r="BK767"/>
  <c r="BK635"/>
  <c r="J305"/>
  <c r="BK826"/>
  <c r="J741"/>
  <c r="J630"/>
  <c r="J384"/>
  <c r="J252"/>
  <c r="J916"/>
  <c r="BK777"/>
  <c r="BK390"/>
  <c i="3" r="J86"/>
  <c i="2" r="J802"/>
  <c r="BK747"/>
  <c r="J612"/>
  <c r="BK477"/>
  <c r="BK182"/>
  <c r="J798"/>
  <c r="BK723"/>
  <c r="J418"/>
  <c r="BK252"/>
  <c r="BK920"/>
  <c r="J781"/>
  <c r="BK447"/>
  <c r="J912"/>
  <c r="BK727"/>
  <c r="BK625"/>
  <c r="BK374"/>
  <c i="3" r="J90"/>
  <c i="2" r="J908"/>
  <c r="BK735"/>
  <c r="BK458"/>
  <c r="J223"/>
  <c r="J812"/>
  <c r="J739"/>
  <c r="J474"/>
  <c r="J136"/>
  <c r="J808"/>
  <c r="J648"/>
  <c r="J532"/>
  <c r="J96"/>
  <c r="BK769"/>
  <c r="BK642"/>
  <c r="BK397"/>
  <c r="BK131"/>
  <c r="BK805"/>
  <c r="BK745"/>
  <c r="BK513"/>
  <c r="BK178"/>
  <c r="J815"/>
  <c r="BK729"/>
  <c r="BK451"/>
  <c r="BK994"/>
  <c r="J763"/>
  <c r="J717"/>
  <c r="J424"/>
  <c r="J826"/>
  <c r="J759"/>
  <c r="BK615"/>
  <c r="J393"/>
  <c i="3" r="BK86"/>
  <c i="2" r="BK775"/>
  <c r="J635"/>
  <c r="J447"/>
  <c r="BK190"/>
  <c r="BK902"/>
  <c r="BK733"/>
  <c r="J408"/>
  <c r="J924"/>
  <c r="J733"/>
  <c r="BK655"/>
  <c r="BK542"/>
  <c r="J823"/>
  <c r="J751"/>
  <c r="BK648"/>
  <c r="J513"/>
  <c r="BK366"/>
  <c i="3" r="BK90"/>
  <c i="2" r="J777"/>
  <c r="J451"/>
  <c r="J340"/>
  <c r="BK964"/>
  <c r="BK765"/>
  <c r="J655"/>
  <c r="J477"/>
  <c r="J805"/>
  <c r="J735"/>
  <c r="J642"/>
  <c r="BK546"/>
  <c r="J362"/>
  <c r="BK795"/>
  <c r="BK761"/>
  <c r="J404"/>
  <c i="3" r="BK94"/>
  <c i="2" l="1" r="BK90"/>
  <c r="J90"/>
  <c r="J57"/>
  <c r="T348"/>
  <c r="P604"/>
  <c r="BK634"/>
  <c r="J634"/>
  <c r="J62"/>
  <c r="BK654"/>
  <c r="J654"/>
  <c r="J63"/>
  <c r="BK814"/>
  <c r="J814"/>
  <c r="J68"/>
  <c r="P90"/>
  <c r="P89"/>
  <c r="P348"/>
  <c r="T604"/>
  <c r="P634"/>
  <c r="T654"/>
  <c r="R791"/>
  <c r="P804"/>
  <c r="R814"/>
  <c r="R963"/>
  <c r="R991"/>
  <c r="T90"/>
  <c r="T89"/>
  <c r="R348"/>
  <c r="R604"/>
  <c r="R634"/>
  <c r="R654"/>
  <c r="P791"/>
  <c r="BK804"/>
  <c r="J804"/>
  <c r="J66"/>
  <c r="T804"/>
  <c r="T814"/>
  <c r="P963"/>
  <c r="BK991"/>
  <c r="J991"/>
  <c r="J70"/>
  <c r="T991"/>
  <c r="R90"/>
  <c r="R89"/>
  <c r="BK348"/>
  <c r="J348"/>
  <c r="J58"/>
  <c r="BK604"/>
  <c r="J604"/>
  <c r="J59"/>
  <c r="T634"/>
  <c r="P654"/>
  <c r="BK791"/>
  <c r="J791"/>
  <c r="J64"/>
  <c r="T791"/>
  <c r="R804"/>
  <c r="P814"/>
  <c r="BK963"/>
  <c r="J963"/>
  <c r="J69"/>
  <c r="T963"/>
  <c r="P991"/>
  <c r="BK801"/>
  <c r="J801"/>
  <c r="J65"/>
  <c i="3" r="BK85"/>
  <c r="BK89"/>
  <c r="J89"/>
  <c r="J62"/>
  <c i="2" r="BK629"/>
  <c r="J629"/>
  <c r="J60"/>
  <c r="BK811"/>
  <c r="J811"/>
  <c r="J67"/>
  <c i="3" r="BK93"/>
  <c r="J93"/>
  <c r="J63"/>
  <c r="F55"/>
  <c r="J80"/>
  <c i="2" r="BK89"/>
  <c r="J89"/>
  <c r="J56"/>
  <c i="3" r="J52"/>
  <c r="J79"/>
  <c r="BE86"/>
  <c r="BE90"/>
  <c r="BE94"/>
  <c r="E48"/>
  <c i="2" r="J48"/>
  <c r="F51"/>
  <c r="BE242"/>
  <c r="BE263"/>
  <c r="BE314"/>
  <c r="BE397"/>
  <c r="BE404"/>
  <c r="BE447"/>
  <c r="BE451"/>
  <c r="BE458"/>
  <c r="BE470"/>
  <c r="BE532"/>
  <c r="BE542"/>
  <c r="BE596"/>
  <c r="BE605"/>
  <c r="BE651"/>
  <c r="BE719"/>
  <c r="BE723"/>
  <c r="BE733"/>
  <c r="BE737"/>
  <c r="BE739"/>
  <c r="BE763"/>
  <c r="BE798"/>
  <c r="BE805"/>
  <c r="BE808"/>
  <c r="BE812"/>
  <c r="BE862"/>
  <c r="BE866"/>
  <c r="J50"/>
  <c r="J51"/>
  <c r="BE96"/>
  <c r="BE138"/>
  <c r="BE178"/>
  <c r="BE182"/>
  <c r="BE349"/>
  <c r="BE370"/>
  <c r="BE390"/>
  <c r="BE401"/>
  <c r="BE408"/>
  <c r="BE477"/>
  <c r="BE489"/>
  <c r="BE608"/>
  <c r="BE644"/>
  <c r="BE717"/>
  <c r="BE741"/>
  <c r="BE743"/>
  <c r="BE745"/>
  <c r="BE751"/>
  <c r="BE753"/>
  <c r="BE767"/>
  <c r="BE769"/>
  <c r="BE773"/>
  <c r="BE777"/>
  <c r="BE781"/>
  <c r="BE785"/>
  <c r="BE795"/>
  <c r="BE902"/>
  <c r="BE920"/>
  <c r="BE964"/>
  <c r="BE967"/>
  <c r="BE992"/>
  <c r="BE994"/>
  <c r="BE91"/>
  <c r="BE174"/>
  <c r="BE190"/>
  <c r="BE340"/>
  <c r="BE366"/>
  <c r="BE378"/>
  <c r="BE384"/>
  <c r="BE393"/>
  <c r="BE424"/>
  <c r="BE466"/>
  <c r="BE474"/>
  <c r="BE485"/>
  <c r="BE513"/>
  <c r="BE546"/>
  <c r="BE553"/>
  <c r="BE574"/>
  <c r="BE582"/>
  <c r="BE615"/>
  <c r="BE619"/>
  <c r="BE630"/>
  <c r="BE642"/>
  <c r="BE648"/>
  <c r="BE655"/>
  <c r="BE725"/>
  <c r="BE729"/>
  <c r="BE735"/>
  <c r="BE747"/>
  <c r="BE749"/>
  <c r="BE755"/>
  <c r="BE757"/>
  <c r="BE759"/>
  <c r="BE761"/>
  <c r="BE771"/>
  <c r="BE775"/>
  <c r="BE779"/>
  <c r="BE802"/>
  <c r="BE815"/>
  <c r="BE823"/>
  <c r="BE908"/>
  <c r="BE912"/>
  <c r="BE916"/>
  <c r="BE924"/>
  <c r="BE988"/>
  <c r="BE131"/>
  <c r="BE136"/>
  <c r="BE223"/>
  <c r="BE252"/>
  <c r="BE282"/>
  <c r="BE294"/>
  <c r="BE305"/>
  <c r="BE358"/>
  <c r="BE362"/>
  <c r="BE374"/>
  <c r="BE418"/>
  <c r="BE481"/>
  <c r="BE493"/>
  <c r="BE612"/>
  <c r="BE625"/>
  <c r="BE635"/>
  <c r="BE646"/>
  <c r="BE683"/>
  <c r="BE721"/>
  <c r="BE727"/>
  <c r="BE731"/>
  <c r="BE765"/>
  <c r="BE783"/>
  <c r="BE788"/>
  <c r="BE792"/>
  <c r="BE826"/>
  <c r="F34"/>
  <c i="1" r="BC55"/>
  <c i="3" r="F36"/>
  <c i="1" r="BC56"/>
  <c i="3" r="F37"/>
  <c i="1" r="BD56"/>
  <c i="2" r="F35"/>
  <c i="1" r="BD55"/>
  <c i="2" r="F32"/>
  <c i="1" r="BA55"/>
  <c i="2" r="J32"/>
  <c i="1" r="AW55"/>
  <c i="3" r="F34"/>
  <c i="1" r="BA56"/>
  <c i="2" r="F33"/>
  <c i="1" r="BB55"/>
  <c i="3" r="J34"/>
  <c i="1" r="AW56"/>
  <c i="3" r="F35"/>
  <c i="1" r="BB56"/>
  <c i="2" l="1" r="T633"/>
  <c r="T88"/>
  <c r="R633"/>
  <c r="R88"/>
  <c r="P633"/>
  <c r="P88"/>
  <c i="1" r="AU55"/>
  <c i="3" r="BK84"/>
  <c r="J84"/>
  <c r="J60"/>
  <c i="2" r="BK633"/>
  <c r="J633"/>
  <c r="J61"/>
  <c i="3" r="J85"/>
  <c r="J61"/>
  <c i="1" r="BA54"/>
  <c r="W30"/>
  <c i="3" r="F33"/>
  <c i="1" r="AZ56"/>
  <c i="2" r="F31"/>
  <c i="1" r="AZ55"/>
  <c r="BD54"/>
  <c r="W33"/>
  <c i="3" r="J33"/>
  <c i="1" r="AV56"/>
  <c r="AT56"/>
  <c r="BB54"/>
  <c r="AX54"/>
  <c r="AU54"/>
  <c i="2" r="J31"/>
  <c i="1" r="AV55"/>
  <c r="AT55"/>
  <c r="BC54"/>
  <c r="AY54"/>
  <c i="2" l="1" r="BK88"/>
  <c r="J88"/>
  <c r="J55"/>
  <c i="3" r="BK83"/>
  <c r="J83"/>
  <c r="J59"/>
  <c i="1" r="AZ54"/>
  <c r="W29"/>
  <c r="W32"/>
  <c i="2" r="J28"/>
  <c i="1" r="AG55"/>
  <c r="W31"/>
  <c r="AW54"/>
  <c r="AK30"/>
  <c i="2" l="1" r="J37"/>
  <c i="1" r="AN55"/>
  <c r="AV54"/>
  <c r="AK29"/>
  <c i="3" r="J30"/>
  <c i="1" r="AG56"/>
  <c i="3" l="1" r="J39"/>
  <c i="1" r="AN56"/>
  <c r="AT54"/>
  <c r="AG54"/>
  <c r="AK26"/>
  <c r="AK35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<sst xmlns="http://schemas.openxmlformats.org/spreadsheetml/2006/main">
  <si>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</si>
  <si>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</si>
  <si>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</si>
  <si>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</si>
  <si>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</si>
  <si>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{0cf0a616-b07e-48b4-b56b-41f301b123c4}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</si>
  <si>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</si>
  <si>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</si>
  <si>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</si>
  <si>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</si>
  <si>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</si>
  <si>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</si>
  <si>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</si>
  <si>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</si>
  <si>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1-163-18b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</si>
  <si>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</si>
  <si>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</si>
  <si>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Výměna výplní otvorů v obvodovém plášti MŠ Trávníčkova</t>
  </si>
  <si>
    <t>KSO:</t>
  </si>
  <si>
    <t>801 31</t>
  </si>
  <si>
    <t>CC-CZ:</t>
  </si>
  <si>
    <t/>
  </si>
  <si>
    <t>Místo:</t>
  </si>
  <si>
    <t>Trávníčkova 1748/39, Praha 5 - Stodůlky</t>
  </si>
  <si>
    <t>Datum:</t>
  </si>
  <si>
    <t>12. 11. 2021</t>
  </si>
  <si>
    <t>CZ-CPV:</t>
  </si>
  <si>
    <t>45214100-1</t>
  </si>
  <si>
    <t>Zadavatel:</t>
  </si>
  <si>
    <t>IČ:</t>
  </si>
  <si>
    <t>Městská část Praha 13,Sluneční nám.2580/13,Praha 5</t>
  </si>
  <si>
    <t>DIČ:</t>
  </si>
  <si>
    <t>Uchazeč:</t>
  </si>
  <si>
    <t>Vyplň údaj</t>
  </si>
  <si>
    <t>Projektant:</t>
  </si>
  <si>
    <t xml:space="preserve"> 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</si>
  <si>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</si>
  <si>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</si>
  <si>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</si>
  <si>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</si>
  <si>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</si>
  <si>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</si>
  <si>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</si>
  <si>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</si>
  <si>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</si>
  <si>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</si>
  <si>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</si>
  <si>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</si>
  <si>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</si>
  <si>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</si>
  <si>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</si>
  <si>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</si>
  <si>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</si>
  <si>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</si>
  <si>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</si>
  <si>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</si>
  <si>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</si>
  <si>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</si>
  <si>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</si>
  <si>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</si>
  <si>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</si>
  <si>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</si>
  <si>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</si>
  <si>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</si>
  <si>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</si>
  <si>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</si>
  <si>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</si>
  <si>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</si>
  <si>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</si>
  <si>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</si>
  <si>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</si>
  <si>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</si>
  <si>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</si>
  <si>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</si>
  <si>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</si>
  <si>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</si>
  <si>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</si>
  <si>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</si>
  <si>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</si>
  <si>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</si>
  <si>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</si>
  <si>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VRN</t>
  </si>
  <si>
    <t>Vedlejší rozpočtové náklady</t>
  </si>
  <si>
    <t>{fa598c75-c1e6-4111-9076-d138afa1839b}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</si>
  <si>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</si>
  <si>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</si>
  <si>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</si>
  <si>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</si>
  <si>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</si>
  <si>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</si>
  <si>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</si>
  <si>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</si>
  <si>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</si>
  <si>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</si>
  <si>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</si>
  <si>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</si>
  <si>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764 - Konstrukce klempířské</t>
  </si>
  <si>
    <t xml:space="preserve">    766 - Konstrukce truhlářské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</si>
  <si>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</si>
  <si>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</si>
  <si>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</si>
  <si>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</si>
  <si>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</si>
  <si>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 xml:space="preserve">    786 - Dokončovací práce - čalounické úpravy</t>
  </si>
  <si>
    <t>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</si>
  <si>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</si>
  <si>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</si>
  <si>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</si>
  <si>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</si>
  <si>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</si>
  <si>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</si>
  <si>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</si>
  <si>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</si>
  <si>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</si>
  <si>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</si>
  <si>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</si>
  <si>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</si>
  <si>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</si>
  <si>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</si>
  <si>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</si>
  <si>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</si>
  <si>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</si>
  <si>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</si>
  <si>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</si>
  <si>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619455101R</t>
  </si>
  <si>
    <t>Vyrovnání a začištění stávajícího podkladu pro výměnu vnitřních parapetů š do 150 mm</t>
  </si>
  <si>
    <t>m</t>
  </si>
  <si>
    <t>4</t>
  </si>
  <si>
    <t>-514663061</t>
  </si>
  <si>
    <t>PP</t>
  </si>
  <si>
    <t>VV</t>
  </si>
  <si>
    <t>"celk.plocha"181+17+12,6</t>
  </si>
  <si>
    <t>-"nové"12,6</t>
  </si>
  <si>
    <t>Součet</t>
  </si>
  <si>
    <t>619995001</t>
  </si>
  <si>
    <t>Začištění omítek kolem oken, dveří, podlah nebo obkladů</t>
  </si>
  <si>
    <t>CS ÚRS 2021 02</t>
  </si>
  <si>
    <t>-793833575</t>
  </si>
  <si>
    <t>Začištění omítek (s dodáním hmot) kolem oken, dveří, podlah, obkladů apod.</t>
  </si>
  <si>
    <t>Online PSC</t>
  </si>
  <si>
    <t>https://podminky.urs.cz/item/CS_URS_2021_02/619995001</t>
  </si>
  <si>
    <t>"VO1"(0,9*2+1,2)*3</t>
  </si>
  <si>
    <t>"VO1*"(0,9*2+1,2)*2</t>
  </si>
  <si>
    <t>"VO2"(0,9+1,2)*3</t>
  </si>
  <si>
    <t>"VO3"(0,9+1,2)*3</t>
  </si>
  <si>
    <t>"VO4"(1,6*2+2,1)*7</t>
  </si>
  <si>
    <t>"VO5"(1,6*2+2,1)*5</t>
  </si>
  <si>
    <t>"VO6"(2,2*2+5,1)*2</t>
  </si>
  <si>
    <t>"VO7"(2,2*2+5,1)*2</t>
  </si>
  <si>
    <t>"VO8"(2,35*2+2,1)</t>
  </si>
  <si>
    <t>"VO9"(2,35*2+2,1)</t>
  </si>
  <si>
    <t>"VO10"(1,6*2+5,1)*6</t>
  </si>
  <si>
    <t>"VO11"(1,6*2+5,1)*6</t>
  </si>
  <si>
    <t>"VO12"(1,6*4+5,1)</t>
  </si>
  <si>
    <t>"VO13"(1,6*4+5,1)</t>
  </si>
  <si>
    <t>"VO14"(1,6*4+5,1)</t>
  </si>
  <si>
    <t>"VO15"(1,6*4+5,1)</t>
  </si>
  <si>
    <t>"VO16"(2,1*2+1,6)</t>
  </si>
  <si>
    <t>"VO17"(1,6+5,1)*2*2</t>
  </si>
  <si>
    <t>"VO18"(1,6*2+1,5)*2</t>
  </si>
  <si>
    <t>"VO19"(1,6*2+5,1)*2</t>
  </si>
  <si>
    <t>"VO20"(1,6*2+5,1)*2</t>
  </si>
  <si>
    <t>"VO21"(1,6*4+5,1)</t>
  </si>
  <si>
    <t>"VO22"(1,6*4+5,1)</t>
  </si>
  <si>
    <t>"VO23"(1,6*4+5,1)</t>
  </si>
  <si>
    <t>"VO24"(1,6*2+5,1)</t>
  </si>
  <si>
    <t>"VO25"(1,2+0,6)*2</t>
  </si>
  <si>
    <t>"VO25*"(1,2+0,6)*2</t>
  </si>
  <si>
    <t>"VO26"(2,5*2+2,1)</t>
  </si>
  <si>
    <t>"VO27"(2,5*2+2,1)</t>
  </si>
  <si>
    <t>"VO28"(2,5*2+2,1)</t>
  </si>
  <si>
    <t>"VO29"(1,5*2+1,2)*14</t>
  </si>
  <si>
    <t>3</t>
  </si>
  <si>
    <t>619996117</t>
  </si>
  <si>
    <t>Ochrana podlahy obedněním z OSB desek</t>
  </si>
  <si>
    <t>m2</t>
  </si>
  <si>
    <t>-1838195479</t>
  </si>
  <si>
    <t>Ochrana stavebních konstrukcí a samostatných prvků včetně pozdějšího odstranění obedněním z OSB desek podlahy</t>
  </si>
  <si>
    <t>https://podminky.urs.cz/item/CS_URS_2021_02/619996117</t>
  </si>
  <si>
    <t>"pod fasádní lešení"</t>
  </si>
  <si>
    <t>"anglické dvorky, ter.dlažby,schody, střechy nižší části budov"30</t>
  </si>
  <si>
    <t>619996151R</t>
  </si>
  <si>
    <t xml:space="preserve">Ochrana ponechaných konstrukcí nebo samostatných prvků  včetně pozdějšího odstranění obalením geotextilií, nebo fólií  (např.zábradlí,topná tělesa,zákryty topných těles apod.)</t>
  </si>
  <si>
    <t>soubor</t>
  </si>
  <si>
    <t>1616056144</t>
  </si>
  <si>
    <t>Ochrana ponechaných konstrukcí nebo samostatných prvků včetně pozdějšího odstranění obalením geotextilií, nebo fólií (např.zábradlí,topná tělesa,zákryty topných těles apod.)</t>
  </si>
  <si>
    <t>5</t>
  </si>
  <si>
    <t>622143004</t>
  </si>
  <si>
    <t>Montáž omítkových samolepících začišťovacích profilů pro spojení s okenním rámem</t>
  </si>
  <si>
    <t>-65123924</t>
  </si>
  <si>
    <t>Montáž omítkových profilů plastových, pozinkovaných nebo dřevěných upevněných vtlačením do podkladní vrstvy nebo přibitím začišťovacích samolepících pro vytvoření dilatujícího spoje s okenním rámem</t>
  </si>
  <si>
    <t>https://podminky.urs.cz/item/CS_URS_2021_02/622143004</t>
  </si>
  <si>
    <t>"VO2"(0,9*2+1,2)*3</t>
  </si>
  <si>
    <t>"VO3"(0,9*2+1,2)*3</t>
  </si>
  <si>
    <t>"VO5"(1,6*2+2,1)*4</t>
  </si>
  <si>
    <t>"VO12"(1,6*2+5,1)</t>
  </si>
  <si>
    <t>"VO13"(1,6*2+5,1)</t>
  </si>
  <si>
    <t>"VO14"(1,6*2+5,1)</t>
  </si>
  <si>
    <t>"VO15"(1,6*2+5,1)</t>
  </si>
  <si>
    <t>"VO17"(1,6*2+5,1)*2</t>
  </si>
  <si>
    <t>"VO21"(1,6*2+5,1)</t>
  </si>
  <si>
    <t>"VO22"(1,6*2+5,1)</t>
  </si>
  <si>
    <t>"VO23"(1,6*2+5,1)</t>
  </si>
  <si>
    <t>"VO25"(1,2+0,6*2)</t>
  </si>
  <si>
    <t>460*2 'Přepočtené koeficientem množství</t>
  </si>
  <si>
    <t>M</t>
  </si>
  <si>
    <t>59051516</t>
  </si>
  <si>
    <t>profil začišťovací PVC pro ostění vnitřních omítek</t>
  </si>
  <si>
    <t>8</t>
  </si>
  <si>
    <t>745277625</t>
  </si>
  <si>
    <t>https://podminky.urs.cz/item/CS_URS_2021_02/59051516</t>
  </si>
  <si>
    <t>460*1,05 'Přepočtené koeficientem množství</t>
  </si>
  <si>
    <t>7</t>
  </si>
  <si>
    <t>28342205</t>
  </si>
  <si>
    <t>profil začišťovací PVC 6mm s výztužnou tkaninou pro ostění ETICS</t>
  </si>
  <si>
    <t>833359887</t>
  </si>
  <si>
    <t>https://podminky.urs.cz/item/CS_URS_2021_02/28342205</t>
  </si>
  <si>
    <t>622215101</t>
  </si>
  <si>
    <t>Oprava kontaktního zateplení stěn z polystyrenových desek tl do 40 mm pl do 0,1 m2</t>
  </si>
  <si>
    <t>kus</t>
  </si>
  <si>
    <t>-815770975</t>
  </si>
  <si>
    <t>Oprava kontaktního zateplení z polystyrenových desek jednotlivých malých ploch tloušťky do 40 mm stěn, plochy jednotlivě do 0,1 m2</t>
  </si>
  <si>
    <t>https://podminky.urs.cz/item/CS_URS_2021_02/622215101</t>
  </si>
  <si>
    <t>"ostění VO1"2*3</t>
  </si>
  <si>
    <t>"ostění VO1*"2*2</t>
  </si>
  <si>
    <t>"ostění VO2"3*2</t>
  </si>
  <si>
    <t>"ostění VO3"3*2</t>
  </si>
  <si>
    <t>9</t>
  </si>
  <si>
    <t>622215102</t>
  </si>
  <si>
    <t>Oprava kontaktního zateplení stěn z polystyrenových desek tl do 40 mm pl přes 0,1 do 0,25 m2</t>
  </si>
  <si>
    <t>-1953342226</t>
  </si>
  <si>
    <t>Oprava kontaktního zateplení z polystyrenových desek jednotlivých malých ploch tloušťky do 40 mm stěn, plochy jednotlivě přes 0,1 do 0,25 m2</t>
  </si>
  <si>
    <t>https://podminky.urs.cz/item/CS_URS_2021_02/622215102</t>
  </si>
  <si>
    <t>"nadpraží VO1"3</t>
  </si>
  <si>
    <t>"nadpraží VO1*"2</t>
  </si>
  <si>
    <t>"nadpraží VO2"3</t>
  </si>
  <si>
    <t>" nadpraží VO3"3</t>
  </si>
  <si>
    <t>"ostění a nadpraží VO4"7*3</t>
  </si>
  <si>
    <t>"ostění a nadpraží VO5"4*3</t>
  </si>
  <si>
    <t>"ostění VO6"2*2</t>
  </si>
  <si>
    <t>"ostění VO7"2*2</t>
  </si>
  <si>
    <t>"ostění a nadpraží VO8"3</t>
  </si>
  <si>
    <t>"ostění a nadpraží VO9"3</t>
  </si>
  <si>
    <t>"ostění VO10"6*2</t>
  </si>
  <si>
    <t>"ostění VO11"6*2</t>
  </si>
  <si>
    <t>"ostění VO12"1*2</t>
  </si>
  <si>
    <t>"ostění VO13"1*2</t>
  </si>
  <si>
    <t>"ostění VO14"1*2</t>
  </si>
  <si>
    <t>"ostění VO15"1*2</t>
  </si>
  <si>
    <t>"ostění a nadpraží VO16"3</t>
  </si>
  <si>
    <t>"ostění VO17"2*2</t>
  </si>
  <si>
    <t>"ostění a nadpraží VO18"3*2</t>
  </si>
  <si>
    <t>"ostění VO19"2*2</t>
  </si>
  <si>
    <t>"ostění VO20"2*2</t>
  </si>
  <si>
    <t>"ostění VO21"1*2</t>
  </si>
  <si>
    <t>"ostění VO22"1*2</t>
  </si>
  <si>
    <t>"ostění VO23"1*2</t>
  </si>
  <si>
    <t>"ostění VO24"1*2</t>
  </si>
  <si>
    <t>"ostění a nadpraží VO26"3</t>
  </si>
  <si>
    <t>"ostění a nadpraží VO27"3</t>
  </si>
  <si>
    <t>"ostění a nadpraží VO28"3</t>
  </si>
  <si>
    <t>"ostění a nadpraží VO29"3*14</t>
  </si>
  <si>
    <t>10</t>
  </si>
  <si>
    <t>622215103</t>
  </si>
  <si>
    <t>Oprava kontaktního zateplení stěn z polystyrenových desek tl do 40 mm pl přes 0,25 do 0,5 m2</t>
  </si>
  <si>
    <t>707353825</t>
  </si>
  <si>
    <t>Oprava kontaktního zateplení z polystyrenových desek jednotlivých malých ploch tloušťky do 40 mm stěn, plochy jednotlivě přes 0,25 do 0,5 m2</t>
  </si>
  <si>
    <t>https://podminky.urs.cz/item/CS_URS_2021_02/622215103</t>
  </si>
  <si>
    <t>"nadpraží VO6"2</t>
  </si>
  <si>
    <t>"nadpraží VO7"2</t>
  </si>
  <si>
    <t>"nadpraží VO10"6</t>
  </si>
  <si>
    <t>"nadpraží VO11"6</t>
  </si>
  <si>
    <t>"nadpraží VO12"1</t>
  </si>
  <si>
    <t>"nadpraží VO13"1</t>
  </si>
  <si>
    <t>"nadpraží VO14"1</t>
  </si>
  <si>
    <t>"nadpraží VO15"1</t>
  </si>
  <si>
    <t>"nadpraží VO17"2</t>
  </si>
  <si>
    <t>"nadpraží VO19"1*2</t>
  </si>
  <si>
    <t>"nadpraží VO20"1*2</t>
  </si>
  <si>
    <t>"nadpraží VO21"1</t>
  </si>
  <si>
    <t>"nadpraží VO22"1</t>
  </si>
  <si>
    <t>"nadpraží VO23"1</t>
  </si>
  <si>
    <t>"nadpraží VO24"1</t>
  </si>
  <si>
    <t>11</t>
  </si>
  <si>
    <t>622235102R</t>
  </si>
  <si>
    <t>Oprava kontaktního zateplení stěn z extrudovaných polystyrenových desek tloušťky do 40 mm plochy do 0,25m2</t>
  </si>
  <si>
    <t>-833443599</t>
  </si>
  <si>
    <t>Oprava kontaktního zateplení z extrudovaných polystyrenových desek jednotlivých malých ploch tloušťky do 40 mm stěn, plochy jednotlivě přes 0,1 do 0,25 m2</t>
  </si>
  <si>
    <t>"parapet"</t>
  </si>
  <si>
    <t>" VO1"3</t>
  </si>
  <si>
    <t>"VO1*"2</t>
  </si>
  <si>
    <t>"VO2"3</t>
  </si>
  <si>
    <t>"VO3"3</t>
  </si>
  <si>
    <t>"VO8"1</t>
  </si>
  <si>
    <t>"VO9"1</t>
  </si>
  <si>
    <t>12</t>
  </si>
  <si>
    <t>622235103R</t>
  </si>
  <si>
    <t>Oprava kontaktního zateplení stěn z extrudovaných polystyrenových desek tloušťky do 40 mm plochy do 0,5m2</t>
  </si>
  <si>
    <t>-1532777776</t>
  </si>
  <si>
    <t>Oprava kontaktního zateplení z extrudovaných polystyrenových desek jednotlivých malých ploch tloušťky do 40 mm stěn, plochy jednotlivě přes 0,25 do 0,5 m2</t>
  </si>
  <si>
    <t>" VO4"7</t>
  </si>
  <si>
    <t>"VO5"4</t>
  </si>
  <si>
    <t>"VO18"2</t>
  </si>
  <si>
    <t>"VO29"14</t>
  </si>
  <si>
    <t>Mezisoučet</t>
  </si>
  <si>
    <t>"ostění,nadpraží,parapet VO25"1</t>
  </si>
  <si>
    <t>"ostění,nadpraží,parapet VO25*"1</t>
  </si>
  <si>
    <t>13</t>
  </si>
  <si>
    <t>622235104R</t>
  </si>
  <si>
    <t>Oprava kontaktního zateplení stěn z extrudovaných polystyrenových desek tloušťky do 40 mm plochy do 1,0m2</t>
  </si>
  <si>
    <t>-1877910814</t>
  </si>
  <si>
    <t>Oprava kontaktního zateplení z extrudovaných polystyrenových desek jednotlivých malých ploch tloušťky do 40 mm stěn, plochy jednotlivě přes 0,5 do 1,0 m2</t>
  </si>
  <si>
    <t>"VO6"2</t>
  </si>
  <si>
    <t>"VO7"2</t>
  </si>
  <si>
    <t>"VO10"6</t>
  </si>
  <si>
    <t>"VO11"6</t>
  </si>
  <si>
    <t>"VO12"1</t>
  </si>
  <si>
    <t>"VO13"1</t>
  </si>
  <si>
    <t>"VO14"1</t>
  </si>
  <si>
    <t>"VO15"1</t>
  </si>
  <si>
    <t>"VO17"2</t>
  </si>
  <si>
    <t>"VO19"2</t>
  </si>
  <si>
    <t>"VO20"2</t>
  </si>
  <si>
    <t>"VO21"1</t>
  </si>
  <si>
    <t>"VO22"1</t>
  </si>
  <si>
    <t>"VO23"1</t>
  </si>
  <si>
    <t>"VO24"1</t>
  </si>
  <si>
    <t>14</t>
  </si>
  <si>
    <t>622520201R</t>
  </si>
  <si>
    <t>Oprava kontaktního zateplení stěn a tenkovrstvé omítky stěn v rozsahu do 10 %</t>
  </si>
  <si>
    <t>-478988984</t>
  </si>
  <si>
    <t>Oprava kontaktního zateplení z polystyrenu a tenkovrstvé omítky vnějších ploch silikátové, akrylátové, silikonové nebo silikonsilikátové stěn, v rozsahu opravované plochy do 10%</t>
  </si>
  <si>
    <t>"po kotvení fasádního lešení"</t>
  </si>
  <si>
    <t>"fasádní pohled 1"(6,7+2,65+26,68+1,45+1,45+14,7+2,65+6,7)*3,6+3,7*5</t>
  </si>
  <si>
    <t>-"otvory"(1,2*0,9*8+2,1*1,6*2+4,2*1,6*4+0,9*2,2*4+1,2*1,6*2+0,9*2,35*2+5,1*1,6*2+1,6*2,1)</t>
  </si>
  <si>
    <t>"fasádní pohled 2"(6,7+2,65+14,7+2,65+3,6)*3,6+(12,1+2,65)*4,8+14,7*3,7+(2,65+6,7)*3,6</t>
  </si>
  <si>
    <t>-"otvory"(5,1*1,6*8+2,1*1,6*2+2,1*2,5+1,2*0,6*2)</t>
  </si>
  <si>
    <t>"fasádní pohled 3"9,9*3,6</t>
  </si>
  <si>
    <t>-"otvory"1,2*1,5*3</t>
  </si>
  <si>
    <t>"fasádní pohled 4"9,9*3,6</t>
  </si>
  <si>
    <t>622525102</t>
  </si>
  <si>
    <t>Tenkovrstvá omítka malých ploch přes 0,1 do 0,25 m2 na stěnách</t>
  </si>
  <si>
    <t>-1428540732</t>
  </si>
  <si>
    <t>Omítka tenkovrstvá jednotlivých malých ploch silikátová, akrylátová, silikonová nebo silikonsilikátová stěn, plochy jednotlivě přes 0,1 do 0,25 m2</t>
  </si>
  <si>
    <t>https://podminky.urs.cz/item/CS_URS_2021_02/622525102</t>
  </si>
  <si>
    <t>"oprava a doplnění"</t>
  </si>
  <si>
    <t>"VO1"3</t>
  </si>
  <si>
    <t>"VO25"1</t>
  </si>
  <si>
    <t>"VO25*"1</t>
  </si>
  <si>
    <t>16</t>
  </si>
  <si>
    <t>622525103</t>
  </si>
  <si>
    <t>Tenkovrstvá omítka malých ploch přes 0,25 do 0,5 m2 na stěnách</t>
  </si>
  <si>
    <t>1358631295</t>
  </si>
  <si>
    <t>Omítka tenkovrstvá jednotlivých malých ploch silikátová, akrylátová, silikonová nebo silikonsilikátová stěn, plochy jednotlivě přes 0,25 do 0,5 m2</t>
  </si>
  <si>
    <t>https://podminky.urs.cz/item/CS_URS_2021_02/622525103</t>
  </si>
  <si>
    <t>"VO4"7</t>
  </si>
  <si>
    <t>17</t>
  </si>
  <si>
    <t>622525104</t>
  </si>
  <si>
    <t>Tenkovrstvá omítka malých ploch přes 0,5 do 1 m2 na stěnách</t>
  </si>
  <si>
    <t>-261743857</t>
  </si>
  <si>
    <t>Omítka tenkovrstvá jednotlivých malých ploch silikátová, akrylátová, silikonová nebo silikonsilikátová stěn, plochy jednotlivě přes 0,5 do 1,0 m2</t>
  </si>
  <si>
    <t>https://podminky.urs.cz/item/CS_URS_2021_02/622525104</t>
  </si>
  <si>
    <t>"VO16"1</t>
  </si>
  <si>
    <t>"VO20"1</t>
  </si>
  <si>
    <t>"VO26"1</t>
  </si>
  <si>
    <t>"VO27"1</t>
  </si>
  <si>
    <t>"VO28"1</t>
  </si>
  <si>
    <t>18</t>
  </si>
  <si>
    <t>632450121</t>
  </si>
  <si>
    <t>Vyrovnávací cementový potěr tl přes 10 do 20 mm ze suchých směsí provedený v pásu</t>
  </si>
  <si>
    <t>57524824</t>
  </si>
  <si>
    <t>Potěr cementový vyrovnávací ze suchých směsí v pásu o průměrné (střední) tl. od 10 do 20 mm</t>
  </si>
  <si>
    <t>https://podminky.urs.cz/item/CS_URS_2021_02/632450121</t>
  </si>
  <si>
    <t>"vnitřní nový parapet"</t>
  </si>
  <si>
    <t>"VO25"1,2*0,14</t>
  </si>
  <si>
    <t>"VO25*"1,2*0,14</t>
  </si>
  <si>
    <t>"VO17"5,1*0,14*2</t>
  </si>
  <si>
    <t>Ostatní konstrukce a práce, bourání</t>
  </si>
  <si>
    <t>19</t>
  </si>
  <si>
    <t>941221111</t>
  </si>
  <si>
    <t>Montáž lešení řadového rámového těžkého zatížení do 300 kg/m2 š přes 0,9 do 1,2 m v do 10 m</t>
  </si>
  <si>
    <t>784757750</t>
  </si>
  <si>
    <t>Montáž lešení řadového rámového těžkého pracovního s podlahami s provozním zatížením tř. 4 do 300 kg/m2 šířky tř. SW09 přes 0,9 do 1,2 m, výšky do 10 m</t>
  </si>
  <si>
    <t>https://podminky.urs.cz/item/CS_URS_2021_02/941221111</t>
  </si>
  <si>
    <t>"rohy"3,6*9+4,8</t>
  </si>
  <si>
    <t>20</t>
  </si>
  <si>
    <t>941221211</t>
  </si>
  <si>
    <t>Příplatek k lešení řadovému rámovému těžkému š 1,2 m v přes 10 do 25 m za první a ZKD den použití</t>
  </si>
  <si>
    <t>803070209</t>
  </si>
  <si>
    <t>Montáž lešení řadového rámového těžkého pracovního s podlahami s provozním zatížením tř. 4 do 300 kg/m2 Příplatek za první a každý další den použití lešení k ceně -1111 nebo -1112</t>
  </si>
  <si>
    <t>https://podminky.urs.cz/item/CS_URS_2021_02/941221211</t>
  </si>
  <si>
    <t>621,638*60 'Přepočtené koeficientem množství</t>
  </si>
  <si>
    <t>941321811</t>
  </si>
  <si>
    <t>Demontáž lešení řadového modulového těžkého zatížení do 300 kg/m2 š přes 0,9 do 1,2 m v do 10 m</t>
  </si>
  <si>
    <t>-209707395</t>
  </si>
  <si>
    <t>Demontáž lešení řadového modulového těžkého pracovního s podlahami s provozním zatížením tř. 4 do 300 kg/m2 šířky tř. SW09 přes 0,9 do 1,2 m, výšky do 10 m</t>
  </si>
  <si>
    <t>https://podminky.urs.cz/item/CS_URS_2021_02/941321811</t>
  </si>
  <si>
    <t>"jako zřízení"621,638</t>
  </si>
  <si>
    <t>22</t>
  </si>
  <si>
    <t>944511111</t>
  </si>
  <si>
    <t>Montáž ochranné sítě z textilie z umělých vláken</t>
  </si>
  <si>
    <t>1057076103</t>
  </si>
  <si>
    <t>Montáž ochranné sítě zavěšené na konstrukci lešení z textilie z umělých vláken</t>
  </si>
  <si>
    <t>https://podminky.urs.cz/item/CS_URS_2021_02/944511111</t>
  </si>
  <si>
    <t>"jako lešení"621,638</t>
  </si>
  <si>
    <t>23</t>
  </si>
  <si>
    <t>944511211</t>
  </si>
  <si>
    <t>Příplatek k ochranné síti za první a ZKD den použití</t>
  </si>
  <si>
    <t>705459587</t>
  </si>
  <si>
    <t>Montáž ochranné sítě Příplatek za první a každý další den použití sítě k ceně -1111</t>
  </si>
  <si>
    <t>https://podminky.urs.cz/item/CS_URS_2021_02/944511211</t>
  </si>
  <si>
    <t>621,638*60</t>
  </si>
  <si>
    <t>24</t>
  </si>
  <si>
    <t>944511811</t>
  </si>
  <si>
    <t>Demontáž ochranné sítě z textilie z umělých vláken</t>
  </si>
  <si>
    <t>-2132482719</t>
  </si>
  <si>
    <t>Demontáž ochranné sítě zavěšené na konstrukci lešení z textilie z umělých vláken</t>
  </si>
  <si>
    <t>https://podminky.urs.cz/item/CS_URS_2021_02/944511811</t>
  </si>
  <si>
    <t>25</t>
  </si>
  <si>
    <t>944711112</t>
  </si>
  <si>
    <t>Montáž záchytné stříšky š přes 1,5 do 2 m</t>
  </si>
  <si>
    <t>213814373</t>
  </si>
  <si>
    <t>Montáž záchytné stříšky zřizované současně s lehkým nebo těžkým lešením, šířky přes 1,5 do 2,0 m</t>
  </si>
  <si>
    <t>https://podminky.urs.cz/item/CS_URS_2021_02/944711112</t>
  </si>
  <si>
    <t>"nad vstupy"4</t>
  </si>
  <si>
    <t>"nad balk.dveřmi do zahrady"5</t>
  </si>
  <si>
    <t>26</t>
  </si>
  <si>
    <t>944711212</t>
  </si>
  <si>
    <t>Příplatek k záchytné stříšce š do 2 m za první a ZKD den použití</t>
  </si>
  <si>
    <t>809087101</t>
  </si>
  <si>
    <t>Montáž záchytné stříšky Příplatek za první a každý další den použití záchytné stříšky k ceně -1112</t>
  </si>
  <si>
    <t>https://podminky.urs.cz/item/CS_URS_2021_02/944711212</t>
  </si>
  <si>
    <t>"nad vstupy"4*60</t>
  </si>
  <si>
    <t>"nad balk.dveřmi do zahrady"5*60</t>
  </si>
  <si>
    <t>27</t>
  </si>
  <si>
    <t>944711812</t>
  </si>
  <si>
    <t>Demontáž záchytné stříšky š přes 1,5 do 2 m</t>
  </si>
  <si>
    <t>-241457794</t>
  </si>
  <si>
    <t>Demontáž záchytné stříšky zřizované současně s lehkým nebo těžkým lešením, šířky přes 1,5 do 2,0 m</t>
  </si>
  <si>
    <t>https://podminky.urs.cz/item/CS_URS_2021_02/944711812</t>
  </si>
  <si>
    <t>28</t>
  </si>
  <si>
    <t>946111111</t>
  </si>
  <si>
    <t>Montáž pojízdných věží trubkových/dílcových š přes 0,6 do 0,9 m dl do 3,2 m v do 1,5 m</t>
  </si>
  <si>
    <t>-2086321798</t>
  </si>
  <si>
    <t>Montáž pojízdných věží trubkových nebo dílcových s maximálním zatížením podlahy do 200 kg/m2 šířky od 0,6 do 0,9 m, délky do 3,2 m, výšky do 1,5 m</t>
  </si>
  <si>
    <t>https://podminky.urs.cz/item/CS_URS_2021_02/946111111</t>
  </si>
  <si>
    <t>"boční vstupy"2</t>
  </si>
  <si>
    <t>29</t>
  </si>
  <si>
    <t>946111211</t>
  </si>
  <si>
    <t>Příplatek k pojízdným věžím š přes 0,6 do 0,9 m dl do 3,2 m v do 1,5 m za první a ZKD den použití</t>
  </si>
  <si>
    <t>1378390877</t>
  </si>
  <si>
    <t>Montáž pojízdných věží trubkových nebo dílcových s maximálním zatížením podlahy do 200 kg/m2 Příplatek za první a každý další den použití pojízdného lešení k ceně -1111</t>
  </si>
  <si>
    <t>https://podminky.urs.cz/item/CS_URS_2021_02/946111211</t>
  </si>
  <si>
    <t>2*30</t>
  </si>
  <si>
    <t>30</t>
  </si>
  <si>
    <t>946111811</t>
  </si>
  <si>
    <t>Demontáž pojízdných věží trubkových/dílcových š přes 0,6 do 0,9 m dl do 3,2 m v do 1,5 m</t>
  </si>
  <si>
    <t>1832706646</t>
  </si>
  <si>
    <t>Demontáž pojízdných věží trubkových nebo dílcových s maximálním zatížením podlahy do 200 kg/m2 šířky od 0,6 do 0,9 m, délky do 3,2 m, výšky do 1,5 m</t>
  </si>
  <si>
    <t>https://podminky.urs.cz/item/CS_URS_2021_02/946111811</t>
  </si>
  <si>
    <t>31</t>
  </si>
  <si>
    <t>949101111</t>
  </si>
  <si>
    <t>Lešení pomocné pro objekty pozemních staveb s lešeňovou podlahou v do 1,9 m zatížení do 150 kg/m2</t>
  </si>
  <si>
    <t>1220677703</t>
  </si>
  <si>
    <t>Lešení pomocné pracovní pro objekty pozemních staveb pro zatížení do 150 kg/m2, o výšce lešeňové podlahy do 1,9 m</t>
  </si>
  <si>
    <t>https://podminky.urs.cz/item/CS_URS_2021_02/949101111</t>
  </si>
  <si>
    <t>"vnitřní pro výměnu oken a dveří"241</t>
  </si>
  <si>
    <t>32</t>
  </si>
  <si>
    <t>952901106</t>
  </si>
  <si>
    <t>Čištění budov omytí dvojitých nebo zdvojených oken nebo balkonových dveří pl přes 0,6 do 1,5 m2</t>
  </si>
  <si>
    <t>-866902293</t>
  </si>
  <si>
    <t>Čištění budov při provádění oprav a udržovacích prací oken dvojitých nebo zdvojených omytím, plochy do přes 0,6 do 1,5 m2</t>
  </si>
  <si>
    <t>https://podminky.urs.cz/item/CS_URS_2021_02/952901106</t>
  </si>
  <si>
    <t>"VO1"1,2*0,9*3</t>
  </si>
  <si>
    <t>"VO1*"1,2*0,9*2</t>
  </si>
  <si>
    <t>"VO2"1,2*0,9*3</t>
  </si>
  <si>
    <t>"VO3"1,2*0,9*3</t>
  </si>
  <si>
    <t>"VO25"1,2*0,6</t>
  </si>
  <si>
    <t>"VO25*"1,2*0,6</t>
  </si>
  <si>
    <t>33</t>
  </si>
  <si>
    <t>952901107</t>
  </si>
  <si>
    <t>Čištění budov omytí dvojitých nebo zdvojených oken nebo balkonových dveří pl přes 1,5 do 2,5 m2</t>
  </si>
  <si>
    <t>-1479787304</t>
  </si>
  <si>
    <t>Čištění budov při provádění oprav a udržovacích prací oken dvojitých nebo zdvojených omytím, plochy do přes 1,5 do 2,5 m2</t>
  </si>
  <si>
    <t>https://podminky.urs.cz/item/CS_URS_2021_02/952901107</t>
  </si>
  <si>
    <t>"VO29"1,2*1,5*14</t>
  </si>
  <si>
    <t>"VO18"1,5*1,6*2</t>
  </si>
  <si>
    <t>34</t>
  </si>
  <si>
    <t>952901108</t>
  </si>
  <si>
    <t>Čištění budov omytí dvojitých nebo zdvojených oken nebo balkonových dveří pl přes 2,5 m2</t>
  </si>
  <si>
    <t>-341857392</t>
  </si>
  <si>
    <t>Čištění budov při provádění oprav a udržovacích prací oken dvojitých nebo zdvojených omytím, plochy do přes 2,5 m2</t>
  </si>
  <si>
    <t>https://podminky.urs.cz/item/CS_URS_2021_02/952901108</t>
  </si>
  <si>
    <t>"VO4"2,1*1,6*7</t>
  </si>
  <si>
    <t>"VO5"2,1*1,6*4</t>
  </si>
  <si>
    <t>"VO6"(4,2*1,6+0,9*2,2)*2</t>
  </si>
  <si>
    <t>"VO7"(4,2*1,6+0,9*2,2)*2</t>
  </si>
  <si>
    <t>"VO8"(1,2*1,6+0,9*2,35)</t>
  </si>
  <si>
    <t>"VO9"(1,2*1,6+0,9*2,35)</t>
  </si>
  <si>
    <t>"VO10"5,1*1,6*6</t>
  </si>
  <si>
    <t>"VO11"5,1*1,6*6</t>
  </si>
  <si>
    <t>"VO12"(2,4+1,5)*1,6</t>
  </si>
  <si>
    <t>"VO13"(3+1,2)*1,6</t>
  </si>
  <si>
    <t>"VO14"(2,4+1,5)*1,6</t>
  </si>
  <si>
    <t>"VO15"(3+1,2)*1,6</t>
  </si>
  <si>
    <t>"VO17"5,1*1,6*2</t>
  </si>
  <si>
    <t>"VO19"(2,1+2,1)*1,6*2</t>
  </si>
  <si>
    <t>"VO20"(2,1+2,1)*1,6*2</t>
  </si>
  <si>
    <t>"VO21"(2,1+2,1)*1,6</t>
  </si>
  <si>
    <t>"VO22"(2,1+2,1)*1,6</t>
  </si>
  <si>
    <t>"VO23"(2,1+2,1)*1,6</t>
  </si>
  <si>
    <t>"VO24"(2,1+2,1)*1,6</t>
  </si>
  <si>
    <t>35</t>
  </si>
  <si>
    <t>952901123</t>
  </si>
  <si>
    <t>Čištění budov omytí dveří nebo vrat pl přes 3,0 do 5,0 m2</t>
  </si>
  <si>
    <t>-860957560</t>
  </si>
  <si>
    <t>Čištění budov při provádění oprav a udržovacích prací dveří nebo vrat omytím, plochy do přes 3,0 do 5,0 m2</t>
  </si>
  <si>
    <t>https://podminky.urs.cz/item/CS_URS_2021_02/952901123</t>
  </si>
  <si>
    <t>"VO16"1,6*2,1</t>
  </si>
  <si>
    <t>36</t>
  </si>
  <si>
    <t>952901124</t>
  </si>
  <si>
    <t>Čištění budov omytí dveří nebo vrat pl přes 5,0 m2</t>
  </si>
  <si>
    <t>-1532974871</t>
  </si>
  <si>
    <t>Čištění budov při provádění oprav a udržovacích prací dveří nebo vrat omytím, plochy do přes 5,0 m2</t>
  </si>
  <si>
    <t>https://podminky.urs.cz/item/CS_URS_2021_02/952901124</t>
  </si>
  <si>
    <t>"VO26"2,1*2,5</t>
  </si>
  <si>
    <t>"VO27"2,1*2,5</t>
  </si>
  <si>
    <t>"VO28"2,1*2,5</t>
  </si>
  <si>
    <t>37</t>
  </si>
  <si>
    <t>952901131</t>
  </si>
  <si>
    <t>Čištění budov omytí konstrukcí nebo prvků</t>
  </si>
  <si>
    <t>2064380491</t>
  </si>
  <si>
    <t>Čištění budov při provádění oprav a udržovacích prací konstrukcí nebo prvků omytím</t>
  </si>
  <si>
    <t>https://podminky.urs.cz/item/CS_URS_2021_02/952901131</t>
  </si>
  <si>
    <t>"vnitřní parapety"</t>
  </si>
  <si>
    <t>181*0,13+17*0,17+12,6*0,14</t>
  </si>
  <si>
    <t>"vnější parapety"</t>
  </si>
  <si>
    <t>181*0,32+17*0,28+12,6*0,26</t>
  </si>
  <si>
    <t>38</t>
  </si>
  <si>
    <t>952902021</t>
  </si>
  <si>
    <t>Čištění budov zametení hladkých podlah</t>
  </si>
  <si>
    <t>516848773</t>
  </si>
  <si>
    <t>Čištění budov při provádění oprav a udržovacích prací podlah hladkých zametením</t>
  </si>
  <si>
    <t>https://podminky.urs.cz/item/CS_URS_2021_02/952902021</t>
  </si>
  <si>
    <t xml:space="preserve">"beton, venkovní  terac.dlažby "28</t>
  </si>
  <si>
    <t>39</t>
  </si>
  <si>
    <t>952902031</t>
  </si>
  <si>
    <t>Čištění budov omytí hladkých podlah</t>
  </si>
  <si>
    <t>1470232023</t>
  </si>
  <si>
    <t>Čištění budov při provádění oprav a udržovacích prací podlah hladkých omytím</t>
  </si>
  <si>
    <t>https://podminky.urs.cz/item/CS_URS_2021_02/952902031</t>
  </si>
  <si>
    <t>"dlažby a PVC"210</t>
  </si>
  <si>
    <t>40</t>
  </si>
  <si>
    <t>952902061R</t>
  </si>
  <si>
    <t>Čištění budov vysátí podlah</t>
  </si>
  <si>
    <t>-1190722092</t>
  </si>
  <si>
    <t>Čištění budov při provádění oprav a udržovacích prací podlah vysátím</t>
  </si>
  <si>
    <t>"koberec"195</t>
  </si>
  <si>
    <t>41</t>
  </si>
  <si>
    <t>952902121</t>
  </si>
  <si>
    <t>Čištění budov zametení drsných podlah</t>
  </si>
  <si>
    <t>2070647122</t>
  </si>
  <si>
    <t>Čištění budov při provádění oprav a udržovacích prací podlah drsných nebo chodníků zametením</t>
  </si>
  <si>
    <t>https://podminky.urs.cz/item/CS_URS_2021_02/952902121</t>
  </si>
  <si>
    <t xml:space="preserve">"venkovní  zámk.dlažba a zpevněné plochy"180</t>
  </si>
  <si>
    <t>42</t>
  </si>
  <si>
    <t>952902221</t>
  </si>
  <si>
    <t>Čištění budov zametení schodišť</t>
  </si>
  <si>
    <t>1565133614</t>
  </si>
  <si>
    <t>Čištění budov při provádění oprav a udržovacích prací schodišť zametením</t>
  </si>
  <si>
    <t>https://podminky.urs.cz/item/CS_URS_2021_02/952902221</t>
  </si>
  <si>
    <t>"venkovní schodiště"2</t>
  </si>
  <si>
    <t>43</t>
  </si>
  <si>
    <t>952902491</t>
  </si>
  <si>
    <t>Čištění budov vyhrabání nezpevněných ploch</t>
  </si>
  <si>
    <t>-1936941746</t>
  </si>
  <si>
    <t>Čištění budov při provádění oprav a udržovacích prací nezpevněných venkovních ploch vyhrabáním</t>
  </si>
  <si>
    <t>https://podminky.urs.cz/item/CS_URS_2021_02/952902491</t>
  </si>
  <si>
    <t>"v prostoru lešení"160</t>
  </si>
  <si>
    <t>44</t>
  </si>
  <si>
    <t>952902501</t>
  </si>
  <si>
    <t>Čištění střešních nebo nadstřešních konstrukcí plochých střech budov</t>
  </si>
  <si>
    <t>-1705490727</t>
  </si>
  <si>
    <t>Čištění budov při provádění oprav a udržovacích prací střešních nebo nadstřešních konstrukcí, střech plochých</t>
  </si>
  <si>
    <t>https://podminky.urs.cz/item/CS_URS_2021_02/952902501</t>
  </si>
  <si>
    <t>"nízké střechy dotčené výměnou oken"20</t>
  </si>
  <si>
    <t>45</t>
  </si>
  <si>
    <t>966081121</t>
  </si>
  <si>
    <t>Bourání kontaktního zateplení malých ploch jednotlivě do 1,0 m2</t>
  </si>
  <si>
    <t>2006547891</t>
  </si>
  <si>
    <t>Bourání kontaktního zateplení včetně povrchové úpravy omítkou nebo nátěrem malých ploch, jakékoli tloušťky, včetně vyřezání, plochy jednotlivě do 1,0 m2</t>
  </si>
  <si>
    <t>https://podminky.urs.cz/item/CS_URS_2021_02/966081121</t>
  </si>
  <si>
    <t>46</t>
  </si>
  <si>
    <t>966081123</t>
  </si>
  <si>
    <t>Bourání kontaktního zateplení malých ploch jednotlivě přes 1 do 2,0 m2</t>
  </si>
  <si>
    <t>-1949363390</t>
  </si>
  <si>
    <t>Bourání kontaktního zateplení včetně povrchové úpravy omítkou nebo nátěrem malých ploch, jakékoli tloušťky, včetně vyřezání, plochy jednotlivě přes 1 do 2,0 m2</t>
  </si>
  <si>
    <t>https://podminky.urs.cz/item/CS_URS_2021_02/966081123</t>
  </si>
  <si>
    <t>47</t>
  </si>
  <si>
    <t>968062374</t>
  </si>
  <si>
    <t>Vybourání dřevěných rámů oken zdvojených včetně křídel pl do 1 m2</t>
  </si>
  <si>
    <t>-522930988</t>
  </si>
  <si>
    <t>Vybourání dřevěných rámů oken s křídly, dveřních zárubní, vrat, stěn, ostění nebo obkladů rámů oken s křídly zdvojených, plochy do 1 m2</t>
  </si>
  <si>
    <t>https://podminky.urs.cz/item/CS_URS_2021_02/968062374</t>
  </si>
  <si>
    <t>48</t>
  </si>
  <si>
    <t>968062375</t>
  </si>
  <si>
    <t>Vybourání dřevěných rámů oken zdvojených včetně křídel pl do 2 m2</t>
  </si>
  <si>
    <t>-341115929</t>
  </si>
  <si>
    <t>Vybourání dřevěných rámů oken s křídly, dveřních zárubní, vrat, stěn, ostění nebo obkladů rámů oken s křídly zdvojených, plochy do 2 m2</t>
  </si>
  <si>
    <t>https://podminky.urs.cz/item/CS_URS_2021_02/968062375</t>
  </si>
  <si>
    <t>49</t>
  </si>
  <si>
    <t>968062376</t>
  </si>
  <si>
    <t>Vybourání dřevěných rámů oken zdvojených včetně křídel pl do 4 m2</t>
  </si>
  <si>
    <t>-1206818660</t>
  </si>
  <si>
    <t>Vybourání dřevěných rámů oken s křídly, dveřních zárubní, vrat, stěn, ostění nebo obkladů rámů oken s křídly zdvojených, plochy do 4 m2</t>
  </si>
  <si>
    <t>https://podminky.urs.cz/item/CS_URS_2021_02/968062376</t>
  </si>
  <si>
    <t>50</t>
  </si>
  <si>
    <t>968062377</t>
  </si>
  <si>
    <t>Vybourání dřevěných rámů oken zdvojených včetně křídel pl přes 4 m2</t>
  </si>
  <si>
    <t>1045862683</t>
  </si>
  <si>
    <t>Vybourání dřevěných rámů oken s křídly, dveřních zárubní, vrat, stěn, ostění nebo obkladů rámů oken s křídly zdvojených, plochy přes 4 m2</t>
  </si>
  <si>
    <t>https://podminky.urs.cz/item/CS_URS_2021_02/968062377</t>
  </si>
  <si>
    <t>51</t>
  </si>
  <si>
    <t>968062456</t>
  </si>
  <si>
    <t>Vybourání dřevěných dveřních zárubní pl přes 2 m2</t>
  </si>
  <si>
    <t>-1696910398</t>
  </si>
  <si>
    <t>Vybourání dřevěných rámů oken s křídly, dveřních zárubní, vrat, stěn, ostění nebo obkladů dveřních zárubní, plochy přes 2 m2</t>
  </si>
  <si>
    <t>https://podminky.urs.cz/item/CS_URS_2021_02/968062456</t>
  </si>
  <si>
    <t>52</t>
  </si>
  <si>
    <t>968072361</t>
  </si>
  <si>
    <t>Vybourání meziokenní vložky</t>
  </si>
  <si>
    <t>402985506</t>
  </si>
  <si>
    <t>Vybourání kovových rámů oken s křídly, dveřních zárubní, vrat, stěn, ostění nebo obkladů okenních rámů s křídly zdvojených, plochy meziokenní vložky</t>
  </si>
  <si>
    <t>https://podminky.urs.cz/item/CS_URS_2021_02/968072361</t>
  </si>
  <si>
    <t>53</t>
  </si>
  <si>
    <t>978013191</t>
  </si>
  <si>
    <t>Otlučení (osekání) vnitřní vápenné nebo vápenocementové omítky stěn v rozsahu přes 50 do 100 %</t>
  </si>
  <si>
    <t>1312552990</t>
  </si>
  <si>
    <t>Otlučení vápenných nebo vápenocementových omítek vnitřních ploch stěn s vyškrabáním spar, s očištěním zdiva, v rozsahu přes 50 do 100 %</t>
  </si>
  <si>
    <t>https://podminky.urs.cz/item/CS_URS_2021_02/978013191</t>
  </si>
  <si>
    <t>"pro nové parapety"</t>
  </si>
  <si>
    <t>997</t>
  </si>
  <si>
    <t>Přesun sutě</t>
  </si>
  <si>
    <t>54</t>
  </si>
  <si>
    <t>997013213</t>
  </si>
  <si>
    <t>Vnitrostaveništní doprava suti a vybouraných hmot pro budovy v přes 9 do 12 m ručně</t>
  </si>
  <si>
    <t>t</t>
  </si>
  <si>
    <t>1794971937</t>
  </si>
  <si>
    <t>Vnitrostaveništní doprava suti a vybouraných hmot vodorovně do 50 m svisle ručně pro budovy a haly výšky přes 9 do 12 m</t>
  </si>
  <si>
    <t>https://podminky.urs.cz/item/CS_URS_2021_02/997013213</t>
  </si>
  <si>
    <t>55</t>
  </si>
  <si>
    <t>997013219</t>
  </si>
  <si>
    <t>Příplatek k vnitrostaveništní dopravě suti a vybouraných hmot za zvětšenou dopravu suti ZKD 10 m</t>
  </si>
  <si>
    <t>357110640</t>
  </si>
  <si>
    <t>Vnitrostaveništní doprava suti a vybouraných hmot vodorovně do 50 m Příplatek k cenám -3111 až -3217 za zvětšenou vodorovnou dopravu přes vymezenou dopravní vzdálenost za každých dalších i započatých 10 m</t>
  </si>
  <si>
    <t>https://podminky.urs.cz/item/CS_URS_2021_02/997013219</t>
  </si>
  <si>
    <t>17,256*5 'Přepočtené koeficientem množství</t>
  </si>
  <si>
    <t>56</t>
  </si>
  <si>
    <t>997013501</t>
  </si>
  <si>
    <t>Odvoz suti a vybouraných hmot na skládku nebo meziskládku do 1 km se složením</t>
  </si>
  <si>
    <t>-237667486</t>
  </si>
  <si>
    <t>Odvoz suti a vybouraných hmot na skládku nebo meziskládku se složením, na vzdálenost do 1 km</t>
  </si>
  <si>
    <t>https://podminky.urs.cz/item/CS_URS_2021_02/997013501</t>
  </si>
  <si>
    <t>57</t>
  </si>
  <si>
    <t>997013509</t>
  </si>
  <si>
    <t>Příplatek k odvozu suti a vybouraných hmot na skládku ZKD 1 km přes 1 km</t>
  </si>
  <si>
    <t>1045241999</t>
  </si>
  <si>
    <t>Odvoz suti a vybouraných hmot na skládku nebo meziskládku se složením, na vzdálenost Příplatek k ceně za každý další i započatý 1 km přes 1 km</t>
  </si>
  <si>
    <t>https://podminky.urs.cz/item/CS_URS_2021_02/997013509</t>
  </si>
  <si>
    <t>17,256*19 'Přepočtené koeficientem množství</t>
  </si>
  <si>
    <t>58</t>
  </si>
  <si>
    <t>997013631</t>
  </si>
  <si>
    <t>Poplatek za uložení na skládce (skládkovné) stavebního odpadu směsného kód odpadu 17 09 04</t>
  </si>
  <si>
    <t>1046772155</t>
  </si>
  <si>
    <t>Poplatek za uložení stavebního odpadu na skládce (skládkovné) směsného stavebního a demoličního zatříděného do Katalogu odpadů pod kódem 17 09 04</t>
  </si>
  <si>
    <t>https://podminky.urs.cz/item/CS_URS_2021_02/997013631</t>
  </si>
  <si>
    <t>"celk.hmotnost"17,256</t>
  </si>
  <si>
    <t>-"polystyren+omítka, skupina odpadu 170604"1,59</t>
  </si>
  <si>
    <t>59</t>
  </si>
  <si>
    <t>997013814</t>
  </si>
  <si>
    <t>Poplatek za uložení na skládce (skládkovné) stavebního odpadu izolací kód odpadu 17 06 04</t>
  </si>
  <si>
    <t>-1696346600</t>
  </si>
  <si>
    <t>Poplatek za uložení stavebního odpadu na skládce (skládkovné) z izolačních materiálů zatříděného do Katalogu odpadů pod kódem 17 06 04</t>
  </si>
  <si>
    <t>https://podminky.urs.cz/item/CS_URS_2021_02/997013814</t>
  </si>
  <si>
    <t>"odstaněné KZS"1,59</t>
  </si>
  <si>
    <t>998</t>
  </si>
  <si>
    <t>Přesun hmot</t>
  </si>
  <si>
    <t>60</t>
  </si>
  <si>
    <t>998018002</t>
  </si>
  <si>
    <t>Přesun hmot ruční pro budovy v přes 6 do 12 m</t>
  </si>
  <si>
    <t>-2081247470</t>
  </si>
  <si>
    <t>Přesun hmot pro budovy občanské výstavby, bydlení, výrobu a služby ruční - bez užití mechanizace vodorovná dopravní vzdálenost do 100 m pro budovy s jakoukoliv nosnou konstrukcí výšky přes 6 do 12 m</t>
  </si>
  <si>
    <t>https://podminky.urs.cz/item/CS_URS_2021_02/998018002</t>
  </si>
  <si>
    <t>PSV</t>
  </si>
  <si>
    <t>Práce a dodávky PSV</t>
  </si>
  <si>
    <t>764</t>
  </si>
  <si>
    <t>Konstrukce klempířské</t>
  </si>
  <si>
    <t>61</t>
  </si>
  <si>
    <t>764002851</t>
  </si>
  <si>
    <t>Demontáž oplechování parapetů do suti</t>
  </si>
  <si>
    <t>-1433106092</t>
  </si>
  <si>
    <t>Demontáž klempířských konstrukcí oplechování parapetů do suti</t>
  </si>
  <si>
    <t>https://podminky.urs.cz/item/CS_URS_2021_02/764002851</t>
  </si>
  <si>
    <t>"jako KL1"181</t>
  </si>
  <si>
    <t>"jako KL2"17</t>
  </si>
  <si>
    <t>"jako KL3"12,6</t>
  </si>
  <si>
    <t>62</t>
  </si>
  <si>
    <t>76421-KL1R</t>
  </si>
  <si>
    <t xml:space="preserve">Parapet venkovní  z pozinkovaného plechu s povrchovou úpravou rš.320 mm šedý včetně montážního příslušenství a čílek pro sytémové napojení fasádního systému dle PD ozn.KL1</t>
  </si>
  <si>
    <t>549015493</t>
  </si>
  <si>
    <t>Parapet venkovní z pozinkovaného plechu s povrchovou úpravou rš.320 mm šedý včetně montážního příslušenství a čílek pro sytémové napojení fasádního systému dle PD ozn.KL1</t>
  </si>
  <si>
    <t>63</t>
  </si>
  <si>
    <t>76421-KL2R</t>
  </si>
  <si>
    <t xml:space="preserve">Parapet venkovní  z pozinkovaného plechu s povrchovou úpravou rš.280 mm šedý včetně montážního příslušenství a čílek pro sytémové napojení fasádního systému dle PD ozn.KL2</t>
  </si>
  <si>
    <t>1103312642</t>
  </si>
  <si>
    <t>Parapet venkovní z pozinkovaného plechu s povrchovou úpravou rš.280 mm šedý včetně montážního příslušenství a čílek pro sytémové napojení fasádního systému dle PD ozn.KL2</t>
  </si>
  <si>
    <t>64</t>
  </si>
  <si>
    <t>76421-KL3R</t>
  </si>
  <si>
    <t xml:space="preserve">Parapet venkovní  z pozinkovaného plechu s povrchovou úpravou rš.260 mm šedý včetně montážního příslušenství a čílek pro sytémové napojení fasádního systému dle PD ozn.KL3</t>
  </si>
  <si>
    <t>953020899</t>
  </si>
  <si>
    <t>Parapet venkovní z pozinkovaného plechu s povrchovou úpravou rš.260 mm šedý včetně montážního příslušenství a čílek pro sytémové napojení fasádního systému dle PD ozn.KL3</t>
  </si>
  <si>
    <t>65</t>
  </si>
  <si>
    <t>998764202</t>
  </si>
  <si>
    <t>Přesun hmot procentní pro konstrukce klempířské v objektech v přes 6 do 12 m</t>
  </si>
  <si>
    <t>%</t>
  </si>
  <si>
    <t>773927055</t>
  </si>
  <si>
    <t>Přesun hmot pro konstrukce klempířské stanovený procentní sazbou (%) z ceny vodorovná dopravní vzdálenost do 50 m v objektech výšky přes 6 do 12 m</t>
  </si>
  <si>
    <t>https://podminky.urs.cz/item/CS_URS_2021_02/998764202</t>
  </si>
  <si>
    <t>66</t>
  </si>
  <si>
    <t>998764292</t>
  </si>
  <si>
    <t>Příplatek k přesunu hmot procentní 764 za zvětšený přesun do 100 m</t>
  </si>
  <si>
    <t>1851961036</t>
  </si>
  <si>
    <t>Přesun hmot pro konstrukce klempířské stanovený procentní sazbou (%) z ceny Příplatek k cenám za zvětšený přesun přes vymezenou největší dopravní vzdálenost do 100 m</t>
  </si>
  <si>
    <t>https://podminky.urs.cz/item/CS_URS_2021_02/998764292</t>
  </si>
  <si>
    <t>766</t>
  </si>
  <si>
    <t>Konstrukce truhlářské</t>
  </si>
  <si>
    <t>67</t>
  </si>
  <si>
    <t>766441821</t>
  </si>
  <si>
    <t>Demontáž parapetních desek dřevěných nebo plastových šířky do 30 cm délky přes 1,0 m</t>
  </si>
  <si>
    <t>-400042644</t>
  </si>
  <si>
    <t>Demontáž parapetních desek dřevěných nebo plastových šířky do 300 mm délky přes 1 m</t>
  </si>
  <si>
    <t>https://podminky.urs.cz/item/CS_URS_2021_02/766441821</t>
  </si>
  <si>
    <t>"VO7"2"</t>
  </si>
  <si>
    <t>"VO12"2</t>
  </si>
  <si>
    <t>"VO13"2</t>
  </si>
  <si>
    <t>"VO14"2</t>
  </si>
  <si>
    <t>"VO15"2</t>
  </si>
  <si>
    <t>"VO21"2</t>
  </si>
  <si>
    <t>"VO22"2</t>
  </si>
  <si>
    <t>"VO23"2</t>
  </si>
  <si>
    <t>"VO24"2</t>
  </si>
  <si>
    <t>68</t>
  </si>
  <si>
    <t>766629604R</t>
  </si>
  <si>
    <t>Příplatek k montáži oken a dveří za provedení připojovací spáry dle ČSN 74 6077</t>
  </si>
  <si>
    <t>-1726110888</t>
  </si>
  <si>
    <t>"VO1"(0,9+1,2)*2*3</t>
  </si>
  <si>
    <t>"VO1*"(0,9+1,2)*2*2</t>
  </si>
  <si>
    <t>"VO2"(0,9+1,2)*2*3</t>
  </si>
  <si>
    <t>"VO3"(0,9+1,2)*2*3</t>
  </si>
  <si>
    <t>"VO4"(1,6+2,1)*2*7</t>
  </si>
  <si>
    <t>"VO5"(1,6+2,1)*2*4</t>
  </si>
  <si>
    <t>"VO6"(2,2+5,1)*2*2</t>
  </si>
  <si>
    <t>"VO7"(2,2+5,1)*2*2</t>
  </si>
  <si>
    <t>"VO8"(2,35+2,1)*2</t>
  </si>
  <si>
    <t>"VO9"(2,35+2,1)*2</t>
  </si>
  <si>
    <t>"VO10"(1,6+5,1)*2*6</t>
  </si>
  <si>
    <t>"VO11"(1,6+5,1)*2*6</t>
  </si>
  <si>
    <t>"VO12"(1,6+5,1)*2</t>
  </si>
  <si>
    <t>"VO13"(1,6+5,1)*2</t>
  </si>
  <si>
    <t>"VO14"(1,6+5,1)*2</t>
  </si>
  <si>
    <t>"VO15"(1,6+5,1)*2</t>
  </si>
  <si>
    <t>"VO18"(1,5+1,6)*2*2</t>
  </si>
  <si>
    <t>"VO19"(1,6+5,1)*2*2</t>
  </si>
  <si>
    <t>"VO20"(1,6+5,1)*2*2</t>
  </si>
  <si>
    <t>"VO21"(1,6+5,1)*2</t>
  </si>
  <si>
    <t>"VO22"(1,6+5,1)*2</t>
  </si>
  <si>
    <t>"VO23"(1,6+5,1)*2</t>
  </si>
  <si>
    <t>"VO24"(1,6+5,1)*2</t>
  </si>
  <si>
    <t>"VO29"(1,5+1,2)*2*14</t>
  </si>
  <si>
    <t>69</t>
  </si>
  <si>
    <t>76669-ST1R</t>
  </si>
  <si>
    <t>Montáž a dodávka parapetních desek vnitřníh š.130 mm DTD,HPL laminát bílý vč. plastových čílek</t>
  </si>
  <si>
    <t>-244162433</t>
  </si>
  <si>
    <t>70</t>
  </si>
  <si>
    <t>76669-ST2R</t>
  </si>
  <si>
    <t>Montáž a dodávka parapetních desek vnitřníh š.170 mm DTD,HPL laminát bílý vč. plastových čílek</t>
  </si>
  <si>
    <t>1992519107</t>
  </si>
  <si>
    <t>71</t>
  </si>
  <si>
    <t>76669-ST3R</t>
  </si>
  <si>
    <t>Montáž a dodávka parapetních desek vnitřníh š.140 mm DTD,HPL laminát bílý vč. plastových čílek</t>
  </si>
  <si>
    <t>753691416</t>
  </si>
  <si>
    <t>72</t>
  </si>
  <si>
    <t>7666-VO1R</t>
  </si>
  <si>
    <t>Montáž a dodávka plastové okno sklopné 120x90 cm (max): Uw=0,9 W/m2K zasklení izol.trojsklo čiré, vnitřní bezp.sklo kompletní provedení dle výpisu výrobků ozn.VO1</t>
  </si>
  <si>
    <t>2144540140</t>
  </si>
  <si>
    <t>Montáž a dodávka plastové okno sklopné s mikroventilací 120x90 cm (max): Uw=0,9 W/m2K zasklení izol.trojsklo čiré, vnitřní bezp.sklo kompletní provedení včetně všech kotevních,lemovacích, krycích prvků a kování, podkladního systémového tepelně izolačního profilu s PIR jádrem dle výpisu výrobků ozn.VO1</t>
  </si>
  <si>
    <t>73</t>
  </si>
  <si>
    <t>7666-VO1aR</t>
  </si>
  <si>
    <t>Montáž a dodávka plastové okno sklopné 120x90 cm (max): Uw=0,9 W/m2K,zasklení izol.trojsklo čiré,vnější a vnitřní bezp.sklo kompletní provedení dle výpisu výrobků ozn.VO1*</t>
  </si>
  <si>
    <t>1951354404</t>
  </si>
  <si>
    <t>Montáž a dodávka plastové okno sklopné s mikroventilací 120x90 cm (max): Uw=0,9 W/m2K,zasklení izol.trojsklo čiré,vnější a vnitřní bezp.sklo kompletní provedení včetně všech kotevních,lemovacích, krycích prvků a kování, podkladního systémového tepelně izolačního profilu s PIR jádrem dle výpisu výrobků ozn.VO1*</t>
  </si>
  <si>
    <t>74</t>
  </si>
  <si>
    <t>7666-VO2R</t>
  </si>
  <si>
    <t>Montáž a dodávka plastové okno sklopné 120x90 cm (max): Uw=0,9 W/m2K,zasklení izol.trojsklo čiré, pákový mechanismus kompletní provedení dle výpisu výrobků ozn.VO2</t>
  </si>
  <si>
    <t>166142630</t>
  </si>
  <si>
    <t>Montáž a dodávka plastové okno sklopné s mikroventilací 120x90 cm (max): Uw=0,9 W/m2K,zasklení izol.trojsklo čiré, pákový mechanismus kompletní provedení včetně všech kotevních,lemovacích, krycích prvků a kování, podkladního systémového tepelně izolačního profilu s PIR jádrem dle výpisu výrobků ozn.VO2</t>
  </si>
  <si>
    <t>75</t>
  </si>
  <si>
    <t>7666-VO3R</t>
  </si>
  <si>
    <t>Montáž a dodávka plastové okno sklopné 120x90 cm (max): Uw=0,9 W/m2K,zasklení izol.trojsklo čiré,vnější bezp.sklo, pákový mechanismus kompletní provedení dle výpisu výrobků ozn.VO3</t>
  </si>
  <si>
    <t>84911332</t>
  </si>
  <si>
    <t>Montáž a dodávka plastové okno sklopné s mikroventilací 120x90 cm (max): Uw=0,9 W/m2K,zasklení izol.trojsklo čiré,vnější bezp.sklo, pákový mechanismus kompletní provedení včetně všech kotevních,lemovacích, krycích prvků a kování, podkladního systémového tepelně izolačního profilu s PIR jádrem dle výpisu výrobků ozn.VO3</t>
  </si>
  <si>
    <t>76</t>
  </si>
  <si>
    <t>7666-VO4R</t>
  </si>
  <si>
    <t>Montáž a dodávka plastové okno O+OS 210x160cm (max): Uw=0,9 W/m2K,zasklení izol.trojsklo čiré kompletní provedení dle výpisu výrobků ozn.VO4</t>
  </si>
  <si>
    <t>-1331937280</t>
  </si>
  <si>
    <t>Montáž a dodávka plastové okno O+OS s mikroventilací 210x160cm (max): Uw=0,9 W/m2K,zasklení izol.trojsklo čiré kompletní provedení včetně všech kotevních,lemovacích, krycích prvků a kování, podkladního systémového tepelně izolačního profilu s PIR jádrem dle výpisu výrobků ozn.VO4</t>
  </si>
  <si>
    <t>77</t>
  </si>
  <si>
    <t>7666-VO5R</t>
  </si>
  <si>
    <t xml:space="preserve">Montáž a dodávka plastové okno O+OS  210x160 cm (max): Uw=0,9 W/m2K,zasklení izol.trojsklo čiré,venkovní sítě proti hmyzu kompletní provedení dle výpisu výrobků ozn.VO5</t>
  </si>
  <si>
    <t>1656462819</t>
  </si>
  <si>
    <t>Montáž a dodávka plastové okno O+OS s mikroventilací 210x160cm (max): Uw=0,9 W/m2K,zasklení izol.trojsklo čiré,venkovní sítě proti hmyzu kompletní provedení včetně všech kotevních,lemovacích, krycích prvků a kování, podkladního systémového tepelně izolačního profilu s PIR jádrem dle výpisu výrobků ozn.VO5</t>
  </si>
  <si>
    <t>78</t>
  </si>
  <si>
    <t>7666-VO6R</t>
  </si>
  <si>
    <t>Montáž a dodávka sestava plastových oken s balk.dveřmi O+OS 420x160+90x220 cm (max): Uw=0,9 W/m2K,zasklení izol.trojsklo čiré, bezp.sklo dveří, kompletní provedení dle výpisu výrobků ozn.VO6</t>
  </si>
  <si>
    <t>1212167444</t>
  </si>
  <si>
    <t>Montáž a dodávka sestava plastových oken s balk.dveřmi O+OS s mikroventilací 420x160+90x220 cm (max): Uw=0,9 W/m2K,zasklení izol.trojsklo čiré, bezp.sklo z vnější a vnitřní strany pouze dveří, kompletní provedení včetně všech kotevních,lemovacích, krycích prvků a kování, podkladního systémového tepelně izolačního profilu s PIR jádrem dle výpisu výrobků ozn.VO6</t>
  </si>
  <si>
    <t>79</t>
  </si>
  <si>
    <t>7666-VO7R</t>
  </si>
  <si>
    <t>Montáž a dodávka sestava plastových oken s balk.dveřmi O+OS 420x160+90x220 cm (max): Uw=0,9 W/m2K,zasklení izol.trojsklo čiré, bezp.sklo dveří, kompletní provedení dle výpisu výrobků ozn.VO7</t>
  </si>
  <si>
    <t>1387562407</t>
  </si>
  <si>
    <t>Montáž a dodávka sestava plastových oken s balk.dveřmi O+OS s mikroventilací 420x160+90x220 cm (max): Uw=0,9 W/m2K,zasklení izol.trojsklo čiré, bezp.sklo z vnější a vnitřní strany pouze dveří, kompletní provedení včetně všech kotevních,lemovacích, krycích prvků a kování, podkladního systémového tepelně izolačního profilu s PIR jádrem dle výpisu výrobků ozn.VO7</t>
  </si>
  <si>
    <t>80</t>
  </si>
  <si>
    <t>7666-VO8R</t>
  </si>
  <si>
    <t>Montáž a dodávka sestava plastové okno s dveřmi+rozšiřující oken.profil O+OS 120x160+90x235 cm (max): Uw=1,2 W/m2K,zasklení izol.dvojsklo čiré, bezp.sklo a zámek dveří, kompletní provedení dle výpisu výrobků ozn.VO8</t>
  </si>
  <si>
    <t>805061598</t>
  </si>
  <si>
    <t>Montáž a dodávka sestava plastové okno s dveřmi+rozšiřující oken.profil O+OS s mikroventilací 120x160+90x235 cm (max): Uw=1,2 W/m2K,zasklení izol.dvojsklo čiré, bezp.sklo z vnější a vnitřní strany pouze dveří,bezp.zámek dveří a klika, kompletní provedení včetně všech kotevních,lemovacích, krycích prvků a kování, podkladního systémového tepelně izolačního profilu s PIR jádrem dle výpisu výrobků ozn.VO8</t>
  </si>
  <si>
    <t>81</t>
  </si>
  <si>
    <t>7666-VO9R</t>
  </si>
  <si>
    <t>Montáž a dodávka sestava plastové okno s dveřmi+rozšiřující oken.profil O+OS 120x160+90x235 cm (max): Uw=1,2 W/m2K,zasklení izol.dvojsklo čiré, bezp.sklo a zámek dveří, kompletní provedení dle výpisu výrobků ozn.VO9</t>
  </si>
  <si>
    <t>-1765577456</t>
  </si>
  <si>
    <t>Montáž a dodávka sestava plastové okno s dveřmi+rozšiřující oken.profil O+OS s mikroventilací 120x160+90x235 cm (max): Uw=1,2 W/m2K,zasklení izol.dvojsklo čiré, bezp.sklo z vnější a vnitřní strany pouze dveří,bezp.zámek dveří a klika, kompletní provedení včetně všech kotevních,lemovacích, krycích prvků a kování, podkladního systémového tepelně izolačního profilu s PIR jádrem dle výpisu výrobků ozn.VO9</t>
  </si>
  <si>
    <t>82</t>
  </si>
  <si>
    <t>7666-VO10R</t>
  </si>
  <si>
    <t>Montáž a dodávka sestava plastových oken O+OS 510x160 cm (max): Uw=0,9 W/m2K,zasklení izol.trojsklo čiré, kompletní provedení dle výpisu výrobků ozn.VO10</t>
  </si>
  <si>
    <t>2127706257</t>
  </si>
  <si>
    <t>Montáž a dodávka sestava plastových oken O+OS s mikroventilací 510x160 cm (max): Uw=0,9 W/m2K,zasklení izol.trojsklo čiré, kompletní provedení včetně všech kotevních,lemovacích, krycích prvků a kování, podkladního systémového tepelně izolačního profilu s PIR jádrem dle výpisu výrobků ozn.VO10</t>
  </si>
  <si>
    <t>83</t>
  </si>
  <si>
    <t>7666-VO11R</t>
  </si>
  <si>
    <t>Montáž a dodávka sestava plastových oken O+OS 510x160 cm (max): Uw=0,9 W/m2K,zasklení izol.trojsklo čiré, kompletní provedení dle výpisu výrobků ozn.VO11</t>
  </si>
  <si>
    <t>-513153823</t>
  </si>
  <si>
    <t>Montáž a dodávka sestava plastových oken O+OS s mikroventilací 510x160 cm (max): Uw=0,9 W/m2K,zasklení izol.trojsklo čiré, kompletní provedení včetně všech kotevních,lemovacích, krycích prvků a kování, podkladního systémového tepelně izolačního profilu s PIR jádrem dle výpisu výrobků ozn.VO11</t>
  </si>
  <si>
    <t>84</t>
  </si>
  <si>
    <t>7666-VO12R</t>
  </si>
  <si>
    <t>Montáž a dodávka sestava plastových oken s mezioken.vložkou O+OS 510x160 cm (max): Uw=0,9 W/m2K,zasklení izol.trojsklo čiré,MIV systémová sendvič.prvek Umax= 0,30 W/m2K, venkovní sítě proti hmyzu, kompletní provedení dle výpisu výrobků ozn.VO12</t>
  </si>
  <si>
    <t>987027115</t>
  </si>
  <si>
    <t>Montáž a dodávka sestava plastových oken s mezioken.vložkou O+OS s mikroventilací 510x160 cm (max): Uw=0,9 W/m2K,zasklení izol.trojsklo čiré,MIV systémová sendvič.prvek tl. cca 190 mm Umax= 0,30 W/m2K,venkovní sítě proti hmyzu, kompletní provedení včetně všech kotevních,lemovacích, krycích prvků a kování, podkladního systémového tepelně izolačního profilu s PIR jádrem dle výpisu výrobků ozn.VO12</t>
  </si>
  <si>
    <t>85</t>
  </si>
  <si>
    <t>7666-VO13R</t>
  </si>
  <si>
    <t>Montáž a dodávka sestava plastových oken s mezioken.vložkou O+OS 510x160 cm (max): Uw=0,9 W/m2K,zasklení izol.trojsklo čiré,MIV systémová sendvič.prvek Umax= 0,30 W/m2K,venkovní sítě proti hmyzu, kompletní provedení dle výpisu výrobků ozn.VO13</t>
  </si>
  <si>
    <t>2041048849</t>
  </si>
  <si>
    <t>Montáž a dodávka sestava plastových oken s mezioken.vložkou O+OS s mikroventilací 510x160 cm (max): Uw=0,9 W/m2K,zasklení izol.trojsklo čiré,MIV systémová sendvič.prvek tl. cca 190 mm Umax= 0,30 W/m2K, venkovní sítě proti hmyzu, kompletní provedení včetně všech kotevních,lemovacích, krycích prvků a kování, podkladního systémového tepelně izolačního profilu s PIR jádrem dle výpisu výrobků ozn.VO13</t>
  </si>
  <si>
    <t>86</t>
  </si>
  <si>
    <t>7666-VO14R</t>
  </si>
  <si>
    <t>Montáž a dodávka sestava plast. oken s mezioken.vložkou O+OS 510x160 cm (max): Uw=0,9 W/m2K,zasklení izol.trojsklo čiré a mléčné,MIV systémová sendvič.prvek Umax= 0,30 W/m2K,venkovní sítě proti hmyzu, kompletní provedení dle výpisu výrobků ozn.VO14</t>
  </si>
  <si>
    <t>391577349</t>
  </si>
  <si>
    <t>Montáž a dodávka sestava plastových oken s mezioken.vložkou O+OS s mikroventilací 510x160 cm (max): Uw=0,9 W/m2K,zasklení izol.trojsklo čiré a mlečné,MIV systémová sendvič.prvek tl. cca 190 mm Umax= 0,30 W/m2K, venkovní sítě proti hmyzu, kompletní provedení včetně všech kotevních,lemovacích, krycích prvků a kování, podkladního systémového tepelně izolačního profilu s PIR jádrem dle výpisu výrobků ozn.VO14</t>
  </si>
  <si>
    <t>87</t>
  </si>
  <si>
    <t>7666-VO15R</t>
  </si>
  <si>
    <t>Montáž a dodávka sestava plast. oken s mezioken.vložkou O+OS 510x160 cm (max): Uw=0,9 W/m2K,zasklení izol.trojsklo čiré a mléčné,MIV systémová sendvič.prvek Umax= 0,30 W/m2K,venkovní sítě proti hmyzu, kompletní provedení dle výpisu výrobků ozn.VO15</t>
  </si>
  <si>
    <t>-572483022</t>
  </si>
  <si>
    <t>Montáž a dodávka sestava plastových oken s mezioken.vložkou O+OS s mikroventilací 510x160 cm (max): Uw=0,9 W/m2K,zasklení izol.trojsklo čiré a mlečné,MIV systémová sendvič.prvek tl. cca 190 mm Umax= 0,30 W/m2K, venkovní sítě proti hmyzu, kompletní provedení včetně všech kotevních,lemovacích, krycích prvků a kování, podkladního systémového tepelně izolačního profilu s PIR jádrem dle výpisu výrobků ozn.VO15</t>
  </si>
  <si>
    <t>88</t>
  </si>
  <si>
    <t>7666-VO16R</t>
  </si>
  <si>
    <t>Montáž a dodávka plastové vstupní dveře s fixní boční částí 160x210 cm (max): Uw=1,2 W/m2K,zasklení izol.dvojsklo čiré,vnější bezp.sklo,samozavírač,stavěče,bezp.zámek atd. kompletní provedení dle výpisu výrobků ozn.VO16</t>
  </si>
  <si>
    <t>1105143732</t>
  </si>
  <si>
    <t>Montáž a dodávka plastové vstupní dveře s fixní boční částí 160x210 cm (max): Uw=1,2 W/m2K,zasklení izol.dvojsklo čiré,vnější bezp.sklo,samozavírač,stavěče,klika-klika,vícebodový bezp.zámek,kartáčky proti sněhu, systémová okapnice proti průniku deště, kompletní provedení včetně všech kotevních,lemovacích, krycích prvků a kování dle výpisu výrobků ozn.VO16</t>
  </si>
  <si>
    <t>89</t>
  </si>
  <si>
    <t>7666-VO17R</t>
  </si>
  <si>
    <t>Montáž a dodávka sestava plastových oken O+OS 510x160 cm (max): Uw=0,9 W/m2K,zasklení izol.trojsklo čiré, kompletní provedení dle výpisu výrobků ozn.VO17</t>
  </si>
  <si>
    <t>-1417349918</t>
  </si>
  <si>
    <t>Montáž a dodávka sestava plastových oken O+OS s mikroventilací 510x160 cm (max): Uw=0,9 W/m2K,zasklení izol.trojsklo čiré, kompletní provedení včetně všech kotevních,lemovacích, krycích prvků a kování, podkladního systémového tepelně izolačního profilu s PIR jádrem dle výpisu výrobků ozn.VO17</t>
  </si>
  <si>
    <t>90</t>
  </si>
  <si>
    <t>7666-VO18R</t>
  </si>
  <si>
    <t>Montáž a dodávka plastové okno O+OS 150x160 cm (max): Uw=1,2 W/m2K,zasklení izol.dvojsklo čiré, kompletní provedení dle výpisu výrobků ozn.VO18</t>
  </si>
  <si>
    <t>-1539635489</t>
  </si>
  <si>
    <t>Montáž a dodávka plastové okno O+OS s mikroventilací 150x160 cm (max): Uw=1,2 W/m2K,zasklení izol.dvojsklo čiré, kompletní provedení včetně všech kotevních,lemovacích, krycích prvků a kování, podkladního systémového tepelně izolačního profilu s PIR jádrem dle výpisu výrobků ozn.VO18</t>
  </si>
  <si>
    <t>91</t>
  </si>
  <si>
    <t>7666-VO19R</t>
  </si>
  <si>
    <t>Montáž a dodávka sestava plastových oken s mezioken.vložkou O+OS 510x160 cm (max): Uw=0,9 W/m2K,zasklení izol.trojsklo čiré,MIV systémová sendvič.prvek Umax= 0,30 W/m2K, kompletní provedení dle výpisu výrobků ozn.VO19</t>
  </si>
  <si>
    <t>-751834187</t>
  </si>
  <si>
    <t>Montáž a dodávka sestava plastových oken s mezioken.vložkou O+OS s mikroventilací 510x160 cm (max): Uw=0,9 W/m2K,zasklení izol.trojsklo čiré,MIV systémová sendvič.prvek tl. cca 190 mm Umax= 0,30 W/m2K, kompletní provedení včetně všech kotevních,lemovacích, krycích prvků a kování, podkladního systémového tepelně izolačního profilu s PIR jádrem dle výpisu výrobků ozn.VO19</t>
  </si>
  <si>
    <t>92</t>
  </si>
  <si>
    <t>7666-VO20R</t>
  </si>
  <si>
    <t>Montáž a dodávka sestava plastových oken s mezioken.vložkou O+OS 510x160 cm (max): Uw=0,9 W/m2K,zasklení izol.trojsklo čiré,MIV systémová sendvič.prvek Umax= 0,30 W/m2K, kompletní provedení dle výpisu výrobků ozn.VO20</t>
  </si>
  <si>
    <t>615295827</t>
  </si>
  <si>
    <t>Montáž a dodávka sestava plastových oken s mezioken.vložkou O+OS s mikroventilací 510x160 cm (max): Uw=0,9 W/m2K,zasklení izol.trojsklo čiré,MIV systémová sendvič.prvek tl. cca 190 mm Umax= 0,30 W/m2K, kompletní provedení včetně všech kotevních,lemovacích, krycích prvků a kování, podkladního systémového tepelně izolačního profilu s PIR jádrem dle výpisu výrobků ozn.VO20</t>
  </si>
  <si>
    <t>93</t>
  </si>
  <si>
    <t>7666-VO21R</t>
  </si>
  <si>
    <t>Montáž a dodávka sestava plastových oken s mezioken.vložkou O+OS 510x160 cm (max): Uw=0,9 W/m2K,zasklení izol.trojsklo čiré,MIV systémová sendvič.prvek Umax= 0,30 W/m2K, kompletní provedení dle výpisu výrobků ozn.VO21</t>
  </si>
  <si>
    <t>996538268</t>
  </si>
  <si>
    <t>Montáž a dodávka sestava plastových oken s mezioken.vložkou O+OS s mikroventilací 510x160 cm (max): Uw=0,9 W/m2K,zasklení izol.trojsklo čiré,MIV systémová sendvič.prvek tl. cca 190 mm Umax= 0,30 W/m2K, kompletní provedení včetně všech kotevních,lemovacích, krycích prvků a kování, podkladního systémového tepelně izolačního profilu s PIR jádrem dle výpisu výrobků ozn.VO21</t>
  </si>
  <si>
    <t>94</t>
  </si>
  <si>
    <t>7666-VO22R</t>
  </si>
  <si>
    <t>Montáž a dodávka sestava plastových oken s mezioken.vložkou O+OS 510x160 cm (max): Uw=0,9 W/m2K,zasklení izol.trojsklo čiré,MIV systémová sendvič.prvek Umax= 0,30 W/m2K, kompletní provedení dle výpisu výrobků ozn.VO22</t>
  </si>
  <si>
    <t>-1934356217</t>
  </si>
  <si>
    <t>Montáž a dodávka sestava plastových oken s mezioken.vložkou O+OS s mikroventilací 510x160 cm (max): Uw=0,9 W/m2K,zasklení izol.trojsklo čiré,MIV systémová sendvič.prvek tl. cca 190 mm Umax= 0,30 W/m2K, kompletní provedení včetně všech kotevních,lemovacích, krycích prvků a kování, podkladního systémového tepelně izolačního profilu s PIR jádrem dle výpisu výrobků ozn.VO22</t>
  </si>
  <si>
    <t>95</t>
  </si>
  <si>
    <t>7666-VO23R</t>
  </si>
  <si>
    <t>Montáž a dodávka sestava plastových oken s mezioken.vložkou O+OS 510x160 cm (max): Uw=0,9 W/m2K,zasklení izol.trojsklo čiré,MIV systémová sendvič.prvek Umax= 0,30 W/m2K,venkovní sítě proti hmyzu, kompletní provedení dle výpisu výrobků ozn.VO23</t>
  </si>
  <si>
    <t>1979541368</t>
  </si>
  <si>
    <t>Montáž a dodávka sestava plastových oken s mezioken.vložkou O+OS s mikroventilací 510x160 cm (max): Uw=0,9 W/m2K,zasklení izol.trojsklo čiré,MIV systémová sendvič.prvek tl. cca 190 mm Umax= 0,30 W/m2K, venkovní sítě proti hmyzu, kompletní provedení včetně všech kotevních,lemovacích, krycích prvků a kování, podkladního systémového tepelně izolačního profilu s PIR jádrem dle výpisu výrobků ozn.VO23</t>
  </si>
  <si>
    <t>96</t>
  </si>
  <si>
    <t>7666-VO24R</t>
  </si>
  <si>
    <t>Montáž a dodávka sestava plastových oken s mezioken.vložkou O+OS 510x160 cm (max): Uw=0,9 W/m2K,zasklení izol.trojsklo čiré,MIV systémová sendvič.prvek Umax= 0,30 W/m2K,venkovní sítě proti hmyzu, kompletní provedení dle výpisu výrobků ozn.VO24</t>
  </si>
  <si>
    <t>868274148</t>
  </si>
  <si>
    <t>Montáž a dodávka sestava plastových oken s mezioken.vložkou O+OS s mikroventilací 510x160 cm (max): Uw=0,9 W/m2K,zasklení izol.trojsklo čiré,MIV systémová sendvič.prvek tl. cca 190 mm Umax= 0,30 W/m2K, venkovní sítě proti hmyzu, kompletní provedení včetně všech kotevních,lemovacích, krycích prvků a kování, podkladního systémového tepelně izolačního profilu s PIR jádrem dle výpisu výrobků ozn.VO24</t>
  </si>
  <si>
    <t>97</t>
  </si>
  <si>
    <t>7666-VO25R</t>
  </si>
  <si>
    <t>Montáž a dodávka plastové okno sklopné 120x60 cm (max): Uw=1,2 W/m2K,zasklení izol.dvojsklo čiré,vnější bezp.sklo, pákový mechanismus, kompletní provedení dle výpisu výrobků ozn.VO25</t>
  </si>
  <si>
    <t>-230788268</t>
  </si>
  <si>
    <t>Montáž a dodávka plastové okno sklopné s mikroventilací 120x60 cm (max): Uw=1,2 W/m2K zasklení izol.dvojsklo čiré, vnější bezp.sklo, pákový mechanismus, kompletní provedení včetně všech kotevních,lemovacích, krycích prvků a kování, podkladního systémového tepelně izolačního profilu s PIR jádrem dle výpisu výrobků ozn.VO25</t>
  </si>
  <si>
    <t>98</t>
  </si>
  <si>
    <t>7666-VO25aR</t>
  </si>
  <si>
    <t xml:space="preserve">Montáž a dodávka plastové okno sklopné 120x60 cm (max): Uw=1,2 W/m2K,zasklení izol.dvojsklo čiré,vnější bezp.sklo, kompletní provedení dle výpisu výrobků ozn.VO25* </t>
  </si>
  <si>
    <t>1747604722</t>
  </si>
  <si>
    <t xml:space="preserve">Montáž a dodávka plastové okno sklopné s mikroventilací 120x60 cm (max): Uw=1,2 W/m2K zasklení izol.dvojsklo čiré, vnější bezp.sklo, kompletní provedení včetně všech kotevních,lemovacích, krycích prvků a kování, podkladního systémového tepelně izolačního profilu s PIR jádrem dle výpisu výrobků ozn.VO25* </t>
  </si>
  <si>
    <t>99</t>
  </si>
  <si>
    <t>7666-VO26R</t>
  </si>
  <si>
    <t>Montáž a dodávka plastové vstupní 2křídlé dveře s fixním nadsvětlíkem 210x250 cm (max): Uw=1,2 W/m2K,zasklení izol.dvojsklo bezp. čiré,samozavírač,stavěče,bezp.kování a zámek,el.zámek atd. kompletní provedení dle výpisu výrobků ozn.VO26</t>
  </si>
  <si>
    <t>-1895940583</t>
  </si>
  <si>
    <t>Montáž a dodávka plastové vstupní 2křídlé dveře s fixním nadsvětlíkem 210x250 cm (max): Uw=1,2 W/m2K,zasklení izol.dvojsklo čiré,vnější i vnitřní bezp.sklo,samozavírač,stavěče,klika-klika (koule),vícebodový bezp.zámek,el.zámek,kartáčky proti sněhu, systémová okapnice proti průniku deště, kompletní provedení včetně všech kotevních,lemovacích, krycích prvků a kování dle výpisu výrobků ozn.VO26</t>
  </si>
  <si>
    <t>100</t>
  </si>
  <si>
    <t>7666-VO27R</t>
  </si>
  <si>
    <t>Montáž a dodávka plastové vstupní 2křídlé dveře s fixním nadsvětlíkem 210x250 cm (max): Uw=1,2 W/m2K,zasklení izol.dvojsklo bezp. čiré,samozavírač,stavěče,bezp.kování a zámek,el.zámek atd. kompletní provedení dle výpisu výrobků ozn.VO27</t>
  </si>
  <si>
    <t>2075568524</t>
  </si>
  <si>
    <t>Montáž a dodávka plastové vstupní 2křídlé dveře s fixním nadsvětlíkem 210x250 cm (max): Uw=1,2 W/m2K,zasklení izol.dvojsklo čiré,vnější i vnitřní bezp.sklo,samozavírač,stavěče,klika-klika (koule),vícebodový bezp.zámek,el.zámek,kartáčky proti sněhu, systémová okapnice proti průniku deště, kompletní provedení včetně všech kotevních,lemovacích, krycích prvků a kování dle výpisu výrobků ozn.VO27</t>
  </si>
  <si>
    <t>101</t>
  </si>
  <si>
    <t>7666-VO28R</t>
  </si>
  <si>
    <t>Montáž a dodávka plastové vstupní 2křídlé dveře s fixním nadsvětlíkem 210x250 cm (max): Uw=1,2 W/m2K,zasklení izol.dvojsklo bezp. čiré,samozavírač,stavěče,bezp.kování a zámek,el.zámek atd. kompletní provedení dle výpisu výrobků ozn.VO28</t>
  </si>
  <si>
    <t>-36948665</t>
  </si>
  <si>
    <t>Montáž a dodávka plastové vstupní 2křídlé dveře s fixním nadsvětlíkem 210x250 cm (max): Uw=1,2 W/m2K,zasklení izol.dvojsklo čiré,vnější i vnitřní bezp.sklo,samozavírač,stavěče,klika-klika (koule),vícebodový bezp.zámek,el.zámek,kartáčky proti sněhu, systémová okapnice proti průniku deště, kompletní provedení včetně všech kotevních,lemovacích, krycích prvků a kování dle výpisu výrobků ozn.VO28</t>
  </si>
  <si>
    <t>102</t>
  </si>
  <si>
    <t>7666-VO29R</t>
  </si>
  <si>
    <t>Montáž a dodávka plastové okno O+OS 120x150cm (max): Uw=0,9 W/m2K,zasklení izol.trojsklo čiré kompletní provedení dle výpisu výrobků ozn.VO29</t>
  </si>
  <si>
    <t>-642499403</t>
  </si>
  <si>
    <t>Montáž a dodávka plastové okno O+OS s mikroventilací 120x150cm (max): Uw=0,9 W/m2K,zasklení izol.trojsklo čiré, kompletní provedení včetně všech kotevních,lemovacích, krycích prvků a kování, podkladního systémového tepelně izolačního profilu s PIR jádrem dle výpisu výrobků ozn.VO29</t>
  </si>
  <si>
    <t>103</t>
  </si>
  <si>
    <t>998766202</t>
  </si>
  <si>
    <t>Přesun hmot procentní pro kce truhlářské v objektech v přes 6 do 12 m</t>
  </si>
  <si>
    <t>-613037397</t>
  </si>
  <si>
    <t>Přesun hmot pro konstrukce truhlářské stanovený procentní sazbou (%) z ceny vodorovná dopravní vzdálenost do 50 m v objektech výšky přes 6 do 12 m</t>
  </si>
  <si>
    <t>https://podminky.urs.cz/item/CS_URS_2021_02/998766202</t>
  </si>
  <si>
    <t>104</t>
  </si>
  <si>
    <t>998766292</t>
  </si>
  <si>
    <t>Příplatek k přesunu hmot procentní 766 za zvětšený přesun do 100 m</t>
  </si>
  <si>
    <t>-2094143797</t>
  </si>
  <si>
    <t>Přesun hmot pro konstrukce truhlářské stanovený procentní sazbou (%) z ceny Příplatek k cenám za zvětšený přesun přes vymezenou největší dopravní vzdálenost do 100 m</t>
  </si>
  <si>
    <t>https://podminky.urs.cz/item/CS_URS_2021_02/998766292</t>
  </si>
  <si>
    <t>771</t>
  </si>
  <si>
    <t>Podlahy z dlaždic</t>
  </si>
  <si>
    <t>105</t>
  </si>
  <si>
    <t>771553913R</t>
  </si>
  <si>
    <t>Oprava podlah z teracových dlaždic lepených do 12 ks/m2 vč.dodávky dlažby shodné se stávající</t>
  </si>
  <si>
    <t>1653761480</t>
  </si>
  <si>
    <t>Opravy podlah z dlaždic teracových lepených, při velikosti dlaždic přes 9 do 12 ks/ m2 včetně dodávky dlažby shodné se stávající</t>
  </si>
  <si>
    <t>"výměna vstupních dveří"30</t>
  </si>
  <si>
    <t>106</t>
  </si>
  <si>
    <t>771573913R</t>
  </si>
  <si>
    <t>Oprava podlah z keramických dlaždic režných lepených do 12 ks/m2 vč.dodávky dlažby shodné se stávající</t>
  </si>
  <si>
    <t>-401252621</t>
  </si>
  <si>
    <t>Opravy podlah z dlaždic keramických lepených při velikosti dlaždic do 12 ks/m2 včetně dodávky dlažby shodné se stávající</t>
  </si>
  <si>
    <t>"u výměny balk.dveří vč.soklu a vstupů"40</t>
  </si>
  <si>
    <t>107</t>
  </si>
  <si>
    <t>998771202</t>
  </si>
  <si>
    <t>Přesun hmot procentní pro podlahy z dlaždic v objektech v přes 6 do 12 m</t>
  </si>
  <si>
    <t>-1392580392</t>
  </si>
  <si>
    <t>Přesun hmot pro podlahy z dlaždic stanovený procentní sazbou (%) z ceny vodorovná dopravní vzdálenost do 50 m v objektech výšky přes 6 do 12 m</t>
  </si>
  <si>
    <t>https://podminky.urs.cz/item/CS_URS_2021_02/998771202</t>
  </si>
  <si>
    <t>776</t>
  </si>
  <si>
    <t>Podlahy povlakové</t>
  </si>
  <si>
    <t>108</t>
  </si>
  <si>
    <t>776201901R</t>
  </si>
  <si>
    <t>Oprava podlah textilních po výměně balk.dveří plochy do 0,25 m2</t>
  </si>
  <si>
    <t>-1579120473</t>
  </si>
  <si>
    <t>781</t>
  </si>
  <si>
    <t>Dokončovací práce - obklady</t>
  </si>
  <si>
    <t>109</t>
  </si>
  <si>
    <t>781414914R</t>
  </si>
  <si>
    <t>Oprava obkladu z obkladaček keramických do 45 ks/m2 lepených včetně dodávky keramického obkladu shodného se stávajícím</t>
  </si>
  <si>
    <t>1269182852</t>
  </si>
  <si>
    <t>"v místě výměny nových parapetů za obklad a výměny oken s keramickým obkladem na parapetu"10</t>
  </si>
  <si>
    <t>110</t>
  </si>
  <si>
    <t>998781202</t>
  </si>
  <si>
    <t>Přesun hmot procentní pro obklady keramické v objektech v přes 6 do 12 m</t>
  </si>
  <si>
    <t>424490644</t>
  </si>
  <si>
    <t>Přesun hmot pro obklady keramické stanovený procentní sazbou (%) z ceny vodorovná dopravní vzdálenost do 50 m v objektech výšky přes 6 do 12 m</t>
  </si>
  <si>
    <t>https://podminky.urs.cz/item/CS_URS_2021_02/998781202</t>
  </si>
  <si>
    <t>783</t>
  </si>
  <si>
    <t>Dokončovací práce - nátěry</t>
  </si>
  <si>
    <t>111</t>
  </si>
  <si>
    <t>783827415R</t>
  </si>
  <si>
    <t>Fasádní dvojnásobný silikonový nátěr s penetrací MIV odstín shodný s fasádou</t>
  </si>
  <si>
    <t>231359168</t>
  </si>
  <si>
    <t>784</t>
  </si>
  <si>
    <t>Dokončovací práce - malby a tapety</t>
  </si>
  <si>
    <t>112</t>
  </si>
  <si>
    <t>784171101</t>
  </si>
  <si>
    <t>Zakrytí vnitřních podlah včetně pozdějšího odkrytí</t>
  </si>
  <si>
    <t>1889169104</t>
  </si>
  <si>
    <t>Zakrytí nemalovaných ploch (materiál ve specifikaci) včetně pozdějšího odkrytí podlah</t>
  </si>
  <si>
    <t>https://podminky.urs.cz/item/CS_URS_2021_02/784171101</t>
  </si>
  <si>
    <t>"šíře 1 m před oknem nebo dveřmi"</t>
  </si>
  <si>
    <t>"1PP"19</t>
  </si>
  <si>
    <t>"1NP"134</t>
  </si>
  <si>
    <t>"2NP"122</t>
  </si>
  <si>
    <t>113</t>
  </si>
  <si>
    <t>581248605R</t>
  </si>
  <si>
    <t>rouno zakrývací materiál textil + polyetylen,180 g/m2, šířka 1 m, délka 20 m, plocha 20 m2, barva šedá</t>
  </si>
  <si>
    <t>-1108423398</t>
  </si>
  <si>
    <t>275*1,05 'Přepočtené koeficientem množství</t>
  </si>
  <si>
    <t>114</t>
  </si>
  <si>
    <t>784171111</t>
  </si>
  <si>
    <t>Zakrytí vnitřních ploch stěn v místnostech v do 3,80 m</t>
  </si>
  <si>
    <t>84924419</t>
  </si>
  <si>
    <t>Zakrytí nemalovaných ploch (materiál ve specifikaci) včetně pozdějšího odkrytí svislých ploch např. stěn, oken, dveří v místnostech výšky do 3,80</t>
  </si>
  <si>
    <t>https://podminky.urs.cz/item/CS_URS_2021_02/784171111</t>
  </si>
  <si>
    <t>"okna a dveře obě strany"</t>
  </si>
  <si>
    <t>"VO1"(1,2*0,9)*3*2</t>
  </si>
  <si>
    <t>"VO1*"(1,2*0,9)*2*2</t>
  </si>
  <si>
    <t>"VO2"(1,2*0,9)*3*2</t>
  </si>
  <si>
    <t>"VO3"(1,2*0,9)*3*2</t>
  </si>
  <si>
    <t>"VO4"(2,1*1,6)*7*2</t>
  </si>
  <si>
    <t>"VO5"(2,1*1,6)*4*2</t>
  </si>
  <si>
    <t>"VO6"(4,2*1,6+2,2*0,9)*2*2</t>
  </si>
  <si>
    <t>"VO7"(4,2*1,6+2,2*0,9)*2*2</t>
  </si>
  <si>
    <t>"VO8"(2,35*0,9)*2+1,2*1,6*2</t>
  </si>
  <si>
    <t>"VO9"(2,35*0,9)*2+1,2*1,6*2</t>
  </si>
  <si>
    <t>"VO10"5,1*1,6*6*2</t>
  </si>
  <si>
    <t>"VO11"5,1*1,6*6*2</t>
  </si>
  <si>
    <t>"VO12"(2,4+1,5)*1,6*2</t>
  </si>
  <si>
    <t>"VO13"(3+1,2)*1,6*2</t>
  </si>
  <si>
    <t>"VO14"(2,4+1,5)*1,6*2</t>
  </si>
  <si>
    <t>"VO15"(3+1,2)*1,6*2</t>
  </si>
  <si>
    <t>"VO16"1,6*2,1*2</t>
  </si>
  <si>
    <t>"VO17"5,1*1,6*2*2</t>
  </si>
  <si>
    <t>"VO18"1,5*1,6*2*2</t>
  </si>
  <si>
    <t>"VO19"(2,1*2)*1,6*2*2</t>
  </si>
  <si>
    <t>"VO20"(2,1*2)*1,6*2*2</t>
  </si>
  <si>
    <t>"VO21"(2,1*2)*1,6*2</t>
  </si>
  <si>
    <t>"VO22"(2,1*2)*1,6*2</t>
  </si>
  <si>
    <t>"VO23"(2,1*2)*1,6*2</t>
  </si>
  <si>
    <t>"VO24"(2,1*2)*1,6*2</t>
  </si>
  <si>
    <t>"VO25"1,2*0,6*2</t>
  </si>
  <si>
    <t>"VO25*"1,2*0,6*2</t>
  </si>
  <si>
    <t>"VO26"2,1*2,5*2</t>
  </si>
  <si>
    <t>"VO27"2,1*2,5*2</t>
  </si>
  <si>
    <t>"VO28"2,1*2,5*2</t>
  </si>
  <si>
    <t>"VO29"1,2*1,5*14*2</t>
  </si>
  <si>
    <t>115</t>
  </si>
  <si>
    <t>58124844</t>
  </si>
  <si>
    <t>fólie pro malířské potřeby zakrývací tl 25µ 4x5m</t>
  </si>
  <si>
    <t>-441036456</t>
  </si>
  <si>
    <t>https://podminky.urs.cz/item/CS_URS_2021_02/58124844</t>
  </si>
  <si>
    <t>672,36*1,05 'Přepočtené koeficientem množství</t>
  </si>
  <si>
    <t>116</t>
  </si>
  <si>
    <t>58124840</t>
  </si>
  <si>
    <t>páska malířská z PVC a UV odolná (7 dnů) do š 50mm</t>
  </si>
  <si>
    <t>1670103510</t>
  </si>
  <si>
    <t>https://podminky.urs.cz/item/CS_URS_2021_02/58124840</t>
  </si>
  <si>
    <t>"VO1"(0,9+1,2)*4*3</t>
  </si>
  <si>
    <t>"VO1*"(0,9+1,2)*4*2</t>
  </si>
  <si>
    <t>"VO2"(0,9+1,2)*4*3</t>
  </si>
  <si>
    <t>"VO3"(0,9+1,2)*4*3</t>
  </si>
  <si>
    <t>"VO4"(1,6+2,1)*7*4</t>
  </si>
  <si>
    <t>"VO5"(1,6+2,1)*4*4</t>
  </si>
  <si>
    <t>"VO6"(2,2+5,1)*2*4</t>
  </si>
  <si>
    <t>"VO7"(2,2+5,1)*2*4</t>
  </si>
  <si>
    <t>"VO8"(2,35+2,1)*4</t>
  </si>
  <si>
    <t>"VO9"(2,35+2,1)*4</t>
  </si>
  <si>
    <t>"VO10"(1,6+5,1)*6*4</t>
  </si>
  <si>
    <t>"VO11"(1,6+5,1)*6*4</t>
  </si>
  <si>
    <t>"VO12"(1,6*4+1,5*2+2,4*2)*2</t>
  </si>
  <si>
    <t>"VO13"(1,6*4+3*2+1,2*2)*2</t>
  </si>
  <si>
    <t>"VO14"(1,6*4+1,5*2+2,4*2)*2</t>
  </si>
  <si>
    <t>"VO15"(1,6*4+3*2+1,2*2)*2</t>
  </si>
  <si>
    <t>"VO16"(2,1+1,6)*4</t>
  </si>
  <si>
    <t>"VO17"(5,1+1,6)*4*2</t>
  </si>
  <si>
    <t>"VO18"(1,5+1,6)*4*2</t>
  </si>
  <si>
    <t>"VO19"(2,1+1,6)*8*2</t>
  </si>
  <si>
    <t>"VO20"(2,1+1,6)*8*2</t>
  </si>
  <si>
    <t>"VO21"(2,1+1,6)*8</t>
  </si>
  <si>
    <t>"VO22"(2,1+1,6)*8</t>
  </si>
  <si>
    <t>"VO23"(2,1+1,6)*8</t>
  </si>
  <si>
    <t>"VO24"(2,1+1,6)*8</t>
  </si>
  <si>
    <t>"VO25"(1,2+0,6)*4</t>
  </si>
  <si>
    <t>"VO25*"(1,2+0,6)*4</t>
  </si>
  <si>
    <t>"VO26"(2,5+2,1)*4</t>
  </si>
  <si>
    <t>"VO27"(2,5+2,1)*4</t>
  </si>
  <si>
    <t>"VO28"(2,5+2,1)*4</t>
  </si>
  <si>
    <t>"VO29"(1,5+1,2)*14*4</t>
  </si>
  <si>
    <t>1396*1,05 'Přepočtené koeficientem množství</t>
  </si>
  <si>
    <t>117</t>
  </si>
  <si>
    <t>784171121</t>
  </si>
  <si>
    <t>Zakrytí vnitřních ploch konstrukcí nebo prvků v místnostech v do 3,80 m</t>
  </si>
  <si>
    <t>1785005745</t>
  </si>
  <si>
    <t>Zakrytí nemalovaných ploch (materiál ve specifikaci) včetně pozdějšího odkrytí konstrukcí nebo samostatných prvků např. schodišť, nábytku, radiátorů, zábradlí v místnostech výšky do 3,80</t>
  </si>
  <si>
    <t>https://podminky.urs.cz/item/CS_URS_2021_02/784171121</t>
  </si>
  <si>
    <t>118</t>
  </si>
  <si>
    <t>-1135170707</t>
  </si>
  <si>
    <t>28,184*1,05 'Přepočtené koeficientem množství</t>
  </si>
  <si>
    <t>119</t>
  </si>
  <si>
    <t>-563014189</t>
  </si>
  <si>
    <t>450*1,05 'Přepočtené koeficientem množství</t>
  </si>
  <si>
    <t>120</t>
  </si>
  <si>
    <t>784181121</t>
  </si>
  <si>
    <t>Hloubková jednonásobná bezbarvá penetrace podkladu v místnostech v do 3,80 m</t>
  </si>
  <si>
    <t>1907533145</t>
  </si>
  <si>
    <t>Penetrace podkladu jednonásobná hloubková akrylátová bezbarvá v místnostech výšky do 3,80 m</t>
  </si>
  <si>
    <t>https://podminky.urs.cz/item/CS_URS_2021_02/784181121</t>
  </si>
  <si>
    <t>"nové MIV z vnitřní plochy"18,24</t>
  </si>
  <si>
    <t>121</t>
  </si>
  <si>
    <t>784221101</t>
  </si>
  <si>
    <t>Dvojnásobné bílé malby ze směsí za sucha dobře otěruvzdorných v místnostech do 3,80 m</t>
  </si>
  <si>
    <t>-1570408398</t>
  </si>
  <si>
    <t>Malby z malířských směsí otěruvzdorných za sucha dvojnásobné, bílé za sucha otěruvzdorné dobře v místnostech výšky do 3,80 m</t>
  </si>
  <si>
    <t>https://podminky.urs.cz/item/CS_URS_2021_02/784221101</t>
  </si>
  <si>
    <t>122</t>
  </si>
  <si>
    <t>784950031R</t>
  </si>
  <si>
    <t>Oprava stávajících maleb z malířských směsí odstín dle stávající</t>
  </si>
  <si>
    <t>1160129967</t>
  </si>
  <si>
    <t>"ostění a nadpraží oken a dveří"</t>
  </si>
  <si>
    <t>"VO1"(0,9*2+1,2)*3*0,13</t>
  </si>
  <si>
    <t>"VO1*"(0,9*2+1,2)*2*0,13</t>
  </si>
  <si>
    <t>"VO2"(0,9*2+1,2)*3*0,13</t>
  </si>
  <si>
    <t>"VO3"(0,9*2+1,2)*3*0,13</t>
  </si>
  <si>
    <t>"VO4"(1,6*2+2,1)*7*0,13</t>
  </si>
  <si>
    <t>"VO5"(1,6*2+2,1)*4*0,13</t>
  </si>
  <si>
    <t>"VO6"(2,2*2+5,1)*2*0,13</t>
  </si>
  <si>
    <t>"VO7"(2,2*2+5,1)*2*0,13</t>
  </si>
  <si>
    <t>"VO8"(2,35*2+2,1)*0,13</t>
  </si>
  <si>
    <t>"VO9"(2,35*2+2,1)*0,13</t>
  </si>
  <si>
    <t>"VO10"(1,6*2+5,1)*6*0,13</t>
  </si>
  <si>
    <t>"VO11"(1,6*2+5,1)*6*0,13</t>
  </si>
  <si>
    <t>"VO12"(1,6*4+5,1)*0,13</t>
  </si>
  <si>
    <t>"VO13"(1,6*4+5,1)*0,13</t>
  </si>
  <si>
    <t>"VO14"(1,6*4+5,1)*0,13</t>
  </si>
  <si>
    <t>"VO15"(1,6*4+5,1)*0,13</t>
  </si>
  <si>
    <t>"VO16"(2,1*2+1,6)*0,1</t>
  </si>
  <si>
    <t>"VO17"(1,6+5,1)*2*0,14*2</t>
  </si>
  <si>
    <t>"VO18"(1,6*2+1,5)*0,13*2</t>
  </si>
  <si>
    <t>"VO19"(1,6*2+5,1)*2*0,13</t>
  </si>
  <si>
    <t>"VO20"(1,6*2+5,1)*2*0,13</t>
  </si>
  <si>
    <t>"VO21"(1,6*4+5,1)*0,13</t>
  </si>
  <si>
    <t>"VO22"(1,6*4+5,1)*0,13</t>
  </si>
  <si>
    <t>"VO23"(1,4*2+5,1)*0,13</t>
  </si>
  <si>
    <t>"VO24"(1,6*2+5,1)*0,13</t>
  </si>
  <si>
    <t>"VO25"(1,2+0,6)*2*0,15</t>
  </si>
  <si>
    <t>"VO25*"(1,2+0,6)*2*0,15</t>
  </si>
  <si>
    <t>"VO26"(2,5*2+2,1)*0,12</t>
  </si>
  <si>
    <t>"VO27"(2,5*2+2,1)*0,12</t>
  </si>
  <si>
    <t>"VO28"(2,5*2+2,1)*0,12</t>
  </si>
  <si>
    <t>"VO29"(1,5*2+1,2)*14*0,17</t>
  </si>
  <si>
    <t>"po výměně parapetů"</t>
  </si>
  <si>
    <t>(181+17+12,6)*0,15</t>
  </si>
  <si>
    <t>786</t>
  </si>
  <si>
    <t>Dokončovací práce - čalounické úpravy</t>
  </si>
  <si>
    <t>123</t>
  </si>
  <si>
    <t>786926111R</t>
  </si>
  <si>
    <t xml:space="preserve">Demontáž AL lamelové žaluzie vnitřní </t>
  </si>
  <si>
    <t>1932624485</t>
  </si>
  <si>
    <t>"jako motnáž"275,27</t>
  </si>
  <si>
    <t>124</t>
  </si>
  <si>
    <t>786626111R</t>
  </si>
  <si>
    <t xml:space="preserve">Montáž a dodávka žaluzie horizontální vnitřní AL lamely bílé s  řetízkovým ovládáním</t>
  </si>
  <si>
    <t>379039460</t>
  </si>
  <si>
    <t>Montáž a dodávka žaluzie horizontální vnitřní AL lamely bílé s řetízkovým ovládáním</t>
  </si>
  <si>
    <t>"VO5"2,1*1,6*5</t>
  </si>
  <si>
    <t>"VO8"(1,6*1+0,9*2,35)</t>
  </si>
  <si>
    <t>"VO9"(1,6*1+0,9*2,35)</t>
  </si>
  <si>
    <t>"VO21"2,1*1,6*2</t>
  </si>
  <si>
    <t>"VO22"2,1*1,6*2</t>
  </si>
  <si>
    <t>125</t>
  </si>
  <si>
    <t>998786202</t>
  </si>
  <si>
    <t>Přesun hmot procentní pro stínění a čalounické úpravy v objektech v přes 6 do 12 m</t>
  </si>
  <si>
    <t>-383107978</t>
  </si>
  <si>
    <t>Přesun hmot pro stínění a čalounické úpravy stanovený procentní sazbou (%) z ceny vodorovná dopravní vzdálenost do 50 m v objektech výšky přes 6 do 12 m</t>
  </si>
  <si>
    <t>https://podminky.urs.cz/item/CS_URS_2021_02/998786202</t>
  </si>
  <si>
    <t>HZS</t>
  </si>
  <si>
    <t>Hodinové zúčtovací sazby</t>
  </si>
  <si>
    <t>126</t>
  </si>
  <si>
    <t>HZS1291R</t>
  </si>
  <si>
    <t>Hodinová zúčtovací sazba pomocný stavební dělník- vystěhování a nastěhování nábytku a vybavení z prostoru pro výměnu oken</t>
  </si>
  <si>
    <t>hod</t>
  </si>
  <si>
    <t>512</t>
  </si>
  <si>
    <t>-429829164</t>
  </si>
  <si>
    <t>127</t>
  </si>
  <si>
    <t>HZS1293R</t>
  </si>
  <si>
    <t xml:space="preserve">Demontáž a zpětná montáž  vybavení a zařízení pro výměnu oken (např.garnýže,zákryty topných těles apod.)</t>
  </si>
  <si>
    <t>1007230303</t>
  </si>
  <si>
    <t>Demontáž a zpětná montáž vybavení a zařízení pro výměnu oken (např.garnýže,zákryty topných těles apod.)</t>
  </si>
  <si>
    <t>Objekt:</t>
  </si>
  <si>
    <t>VRN - Vedlejší rozpočtové náklady</t>
  </si>
  <si>
    <t xml:space="preserve">    VRN3 - Zařízení staveniště</t>
  </si>
  <si>
    <t xml:space="preserve">    VRN4 - Inženýrská činnost</t>
  </si>
  <si>
    <t xml:space="preserve">    VRN7 - Provozní vlivy</t>
  </si>
  <si>
    <t>VRN3</t>
  </si>
  <si>
    <t>Zařízení staveniště</t>
  </si>
  <si>
    <t>030001000</t>
  </si>
  <si>
    <t>1024</t>
  </si>
  <si>
    <t>1652927064</t>
  </si>
  <si>
    <t>https://podminky.urs.cz/item/CS_URS_2021_02/030001000</t>
  </si>
  <si>
    <t>VRN4</t>
  </si>
  <si>
    <t>Inženýrská činnost</t>
  </si>
  <si>
    <t>045002000</t>
  </si>
  <si>
    <t>Kompletační a koordinační činnost</t>
  </si>
  <si>
    <t>-867293071</t>
  </si>
  <si>
    <t>https://podminky.urs.cz/item/CS_URS_2021_02/045002000</t>
  </si>
  <si>
    <t>VRN7</t>
  </si>
  <si>
    <t>Provozní vlivy</t>
  </si>
  <si>
    <t>070001000</t>
  </si>
  <si>
    <t>-538629929</t>
  </si>
  <si>
    <t>https://podminky.urs.cz/item/CS_URS_2021_02/070001000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</si>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</sst>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9" fillId="0" borderId="0" applyNumberFormat="0" applyFill="0" applyBorder="0" applyAlignment="0" applyProtection="0"/>
  </cellStyleXfs>
  <cellXfs count="37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top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167" fontId="23" fillId="2" borderId="23" xfId="0" applyNumberFormat="1" applyFont="1" applyFill="1" applyBorder="1" applyAlignment="1" applyProtection="1">
      <alignment vertical="center"/>
      <protection locked="0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1_02/619995001" TargetMode="External" /><Relationship Id="rId2" Type="http://schemas.openxmlformats.org/officeDocument/2006/relationships/hyperlink" Target="https://podminky.urs.cz/item/CS_URS_2021_02/619996117" TargetMode="External" /><Relationship Id="rId3" Type="http://schemas.openxmlformats.org/officeDocument/2006/relationships/hyperlink" Target="https://podminky.urs.cz/item/CS_URS_2021_02/622143004" TargetMode="External" /><Relationship Id="rId4" Type="http://schemas.openxmlformats.org/officeDocument/2006/relationships/hyperlink" Target="https://podminky.urs.cz/item/CS_URS_2021_02/59051516" TargetMode="External" /><Relationship Id="rId5" Type="http://schemas.openxmlformats.org/officeDocument/2006/relationships/hyperlink" Target="https://podminky.urs.cz/item/CS_URS_2021_02/28342205" TargetMode="External" /><Relationship Id="rId6" Type="http://schemas.openxmlformats.org/officeDocument/2006/relationships/hyperlink" Target="https://podminky.urs.cz/item/CS_URS_2021_02/622215101" TargetMode="External" /><Relationship Id="rId7" Type="http://schemas.openxmlformats.org/officeDocument/2006/relationships/hyperlink" Target="https://podminky.urs.cz/item/CS_URS_2021_02/622215102" TargetMode="External" /><Relationship Id="rId8" Type="http://schemas.openxmlformats.org/officeDocument/2006/relationships/hyperlink" Target="https://podminky.urs.cz/item/CS_URS_2021_02/622215103" TargetMode="External" /><Relationship Id="rId9" Type="http://schemas.openxmlformats.org/officeDocument/2006/relationships/hyperlink" Target="https://podminky.urs.cz/item/CS_URS_2021_02/622525102" TargetMode="External" /><Relationship Id="rId10" Type="http://schemas.openxmlformats.org/officeDocument/2006/relationships/hyperlink" Target="https://podminky.urs.cz/item/CS_URS_2021_02/622525103" TargetMode="External" /><Relationship Id="rId11" Type="http://schemas.openxmlformats.org/officeDocument/2006/relationships/hyperlink" Target="https://podminky.urs.cz/item/CS_URS_2021_02/622525104" TargetMode="External" /><Relationship Id="rId12" Type="http://schemas.openxmlformats.org/officeDocument/2006/relationships/hyperlink" Target="https://podminky.urs.cz/item/CS_URS_2021_02/632450121" TargetMode="External" /><Relationship Id="rId13" Type="http://schemas.openxmlformats.org/officeDocument/2006/relationships/hyperlink" Target="https://podminky.urs.cz/item/CS_URS_2021_02/941221111" TargetMode="External" /><Relationship Id="rId14" Type="http://schemas.openxmlformats.org/officeDocument/2006/relationships/hyperlink" Target="https://podminky.urs.cz/item/CS_URS_2021_02/941221211" TargetMode="External" /><Relationship Id="rId15" Type="http://schemas.openxmlformats.org/officeDocument/2006/relationships/hyperlink" Target="https://podminky.urs.cz/item/CS_URS_2021_02/941321811" TargetMode="External" /><Relationship Id="rId16" Type="http://schemas.openxmlformats.org/officeDocument/2006/relationships/hyperlink" Target="https://podminky.urs.cz/item/CS_URS_2021_02/944511111" TargetMode="External" /><Relationship Id="rId17" Type="http://schemas.openxmlformats.org/officeDocument/2006/relationships/hyperlink" Target="https://podminky.urs.cz/item/CS_URS_2021_02/944511211" TargetMode="External" /><Relationship Id="rId18" Type="http://schemas.openxmlformats.org/officeDocument/2006/relationships/hyperlink" Target="https://podminky.urs.cz/item/CS_URS_2021_02/944511811" TargetMode="External" /><Relationship Id="rId19" Type="http://schemas.openxmlformats.org/officeDocument/2006/relationships/hyperlink" Target="https://podminky.urs.cz/item/CS_URS_2021_02/944711112" TargetMode="External" /><Relationship Id="rId20" Type="http://schemas.openxmlformats.org/officeDocument/2006/relationships/hyperlink" Target="https://podminky.urs.cz/item/CS_URS_2021_02/944711212" TargetMode="External" /><Relationship Id="rId21" Type="http://schemas.openxmlformats.org/officeDocument/2006/relationships/hyperlink" Target="https://podminky.urs.cz/item/CS_URS_2021_02/944711812" TargetMode="External" /><Relationship Id="rId22" Type="http://schemas.openxmlformats.org/officeDocument/2006/relationships/hyperlink" Target="https://podminky.urs.cz/item/CS_URS_2021_02/946111111" TargetMode="External" /><Relationship Id="rId23" Type="http://schemas.openxmlformats.org/officeDocument/2006/relationships/hyperlink" Target="https://podminky.urs.cz/item/CS_URS_2021_02/946111211" TargetMode="External" /><Relationship Id="rId24" Type="http://schemas.openxmlformats.org/officeDocument/2006/relationships/hyperlink" Target="https://podminky.urs.cz/item/CS_URS_2021_02/946111811" TargetMode="External" /><Relationship Id="rId25" Type="http://schemas.openxmlformats.org/officeDocument/2006/relationships/hyperlink" Target="https://podminky.urs.cz/item/CS_URS_2021_02/949101111" TargetMode="External" /><Relationship Id="rId26" Type="http://schemas.openxmlformats.org/officeDocument/2006/relationships/hyperlink" Target="https://podminky.urs.cz/item/CS_URS_2021_02/952901106" TargetMode="External" /><Relationship Id="rId27" Type="http://schemas.openxmlformats.org/officeDocument/2006/relationships/hyperlink" Target="https://podminky.urs.cz/item/CS_URS_2021_02/952901107" TargetMode="External" /><Relationship Id="rId28" Type="http://schemas.openxmlformats.org/officeDocument/2006/relationships/hyperlink" Target="https://podminky.urs.cz/item/CS_URS_2021_02/952901108" TargetMode="External" /><Relationship Id="rId29" Type="http://schemas.openxmlformats.org/officeDocument/2006/relationships/hyperlink" Target="https://podminky.urs.cz/item/CS_URS_2021_02/952901123" TargetMode="External" /><Relationship Id="rId30" Type="http://schemas.openxmlformats.org/officeDocument/2006/relationships/hyperlink" Target="https://podminky.urs.cz/item/CS_URS_2021_02/952901124" TargetMode="External" /><Relationship Id="rId31" Type="http://schemas.openxmlformats.org/officeDocument/2006/relationships/hyperlink" Target="https://podminky.urs.cz/item/CS_URS_2021_02/952901131" TargetMode="External" /><Relationship Id="rId32" Type="http://schemas.openxmlformats.org/officeDocument/2006/relationships/hyperlink" Target="https://podminky.urs.cz/item/CS_URS_2021_02/952902021" TargetMode="External" /><Relationship Id="rId33" Type="http://schemas.openxmlformats.org/officeDocument/2006/relationships/hyperlink" Target="https://podminky.urs.cz/item/CS_URS_2021_02/952902031" TargetMode="External" /><Relationship Id="rId34" Type="http://schemas.openxmlformats.org/officeDocument/2006/relationships/hyperlink" Target="https://podminky.urs.cz/item/CS_URS_2021_02/952902121" TargetMode="External" /><Relationship Id="rId35" Type="http://schemas.openxmlformats.org/officeDocument/2006/relationships/hyperlink" Target="https://podminky.urs.cz/item/CS_URS_2021_02/952902221" TargetMode="External" /><Relationship Id="rId36" Type="http://schemas.openxmlformats.org/officeDocument/2006/relationships/hyperlink" Target="https://podminky.urs.cz/item/CS_URS_2021_02/952902491" TargetMode="External" /><Relationship Id="rId37" Type="http://schemas.openxmlformats.org/officeDocument/2006/relationships/hyperlink" Target="https://podminky.urs.cz/item/CS_URS_2021_02/952902501" TargetMode="External" /><Relationship Id="rId38" Type="http://schemas.openxmlformats.org/officeDocument/2006/relationships/hyperlink" Target="https://podminky.urs.cz/item/CS_URS_2021_02/966081121" TargetMode="External" /><Relationship Id="rId39" Type="http://schemas.openxmlformats.org/officeDocument/2006/relationships/hyperlink" Target="https://podminky.urs.cz/item/CS_URS_2021_02/966081123" TargetMode="External" /><Relationship Id="rId40" Type="http://schemas.openxmlformats.org/officeDocument/2006/relationships/hyperlink" Target="https://podminky.urs.cz/item/CS_URS_2021_02/968062374" TargetMode="External" /><Relationship Id="rId41" Type="http://schemas.openxmlformats.org/officeDocument/2006/relationships/hyperlink" Target="https://podminky.urs.cz/item/CS_URS_2021_02/968062375" TargetMode="External" /><Relationship Id="rId42" Type="http://schemas.openxmlformats.org/officeDocument/2006/relationships/hyperlink" Target="https://podminky.urs.cz/item/CS_URS_2021_02/968062376" TargetMode="External" /><Relationship Id="rId43" Type="http://schemas.openxmlformats.org/officeDocument/2006/relationships/hyperlink" Target="https://podminky.urs.cz/item/CS_URS_2021_02/968062377" TargetMode="External" /><Relationship Id="rId44" Type="http://schemas.openxmlformats.org/officeDocument/2006/relationships/hyperlink" Target="https://podminky.urs.cz/item/CS_URS_2021_02/968062456" TargetMode="External" /><Relationship Id="rId45" Type="http://schemas.openxmlformats.org/officeDocument/2006/relationships/hyperlink" Target="https://podminky.urs.cz/item/CS_URS_2021_02/968072361" TargetMode="External" /><Relationship Id="rId46" Type="http://schemas.openxmlformats.org/officeDocument/2006/relationships/hyperlink" Target="https://podminky.urs.cz/item/CS_URS_2021_02/978013191" TargetMode="External" /><Relationship Id="rId47" Type="http://schemas.openxmlformats.org/officeDocument/2006/relationships/hyperlink" Target="https://podminky.urs.cz/item/CS_URS_2021_02/997013213" TargetMode="External" /><Relationship Id="rId48" Type="http://schemas.openxmlformats.org/officeDocument/2006/relationships/hyperlink" Target="https://podminky.urs.cz/item/CS_URS_2021_02/997013219" TargetMode="External" /><Relationship Id="rId49" Type="http://schemas.openxmlformats.org/officeDocument/2006/relationships/hyperlink" Target="https://podminky.urs.cz/item/CS_URS_2021_02/997013501" TargetMode="External" /><Relationship Id="rId50" Type="http://schemas.openxmlformats.org/officeDocument/2006/relationships/hyperlink" Target="https://podminky.urs.cz/item/CS_URS_2021_02/997013509" TargetMode="External" /><Relationship Id="rId51" Type="http://schemas.openxmlformats.org/officeDocument/2006/relationships/hyperlink" Target="https://podminky.urs.cz/item/CS_URS_2021_02/997013631" TargetMode="External" /><Relationship Id="rId52" Type="http://schemas.openxmlformats.org/officeDocument/2006/relationships/hyperlink" Target="https://podminky.urs.cz/item/CS_URS_2021_02/997013814" TargetMode="External" /><Relationship Id="rId53" Type="http://schemas.openxmlformats.org/officeDocument/2006/relationships/hyperlink" Target="https://podminky.urs.cz/item/CS_URS_2021_02/998018002" TargetMode="External" /><Relationship Id="rId54" Type="http://schemas.openxmlformats.org/officeDocument/2006/relationships/hyperlink" Target="https://podminky.urs.cz/item/CS_URS_2021_02/764002851" TargetMode="External" /><Relationship Id="rId55" Type="http://schemas.openxmlformats.org/officeDocument/2006/relationships/hyperlink" Target="https://podminky.urs.cz/item/CS_URS_2021_02/998764202" TargetMode="External" /><Relationship Id="rId56" Type="http://schemas.openxmlformats.org/officeDocument/2006/relationships/hyperlink" Target="https://podminky.urs.cz/item/CS_URS_2021_02/998764292" TargetMode="External" /><Relationship Id="rId57" Type="http://schemas.openxmlformats.org/officeDocument/2006/relationships/hyperlink" Target="https://podminky.urs.cz/item/CS_URS_2021_02/766441821" TargetMode="External" /><Relationship Id="rId58" Type="http://schemas.openxmlformats.org/officeDocument/2006/relationships/hyperlink" Target="https://podminky.urs.cz/item/CS_URS_2021_02/998766202" TargetMode="External" /><Relationship Id="rId59" Type="http://schemas.openxmlformats.org/officeDocument/2006/relationships/hyperlink" Target="https://podminky.urs.cz/item/CS_URS_2021_02/998766292" TargetMode="External" /><Relationship Id="rId60" Type="http://schemas.openxmlformats.org/officeDocument/2006/relationships/hyperlink" Target="https://podminky.urs.cz/item/CS_URS_2021_02/998771202" TargetMode="External" /><Relationship Id="rId61" Type="http://schemas.openxmlformats.org/officeDocument/2006/relationships/hyperlink" Target="https://podminky.urs.cz/item/CS_URS_2021_02/998781202" TargetMode="External" /><Relationship Id="rId62" Type="http://schemas.openxmlformats.org/officeDocument/2006/relationships/hyperlink" Target="https://podminky.urs.cz/item/CS_URS_2021_02/784171101" TargetMode="External" /><Relationship Id="rId63" Type="http://schemas.openxmlformats.org/officeDocument/2006/relationships/hyperlink" Target="https://podminky.urs.cz/item/CS_URS_2021_02/784171111" TargetMode="External" /><Relationship Id="rId64" Type="http://schemas.openxmlformats.org/officeDocument/2006/relationships/hyperlink" Target="https://podminky.urs.cz/item/CS_URS_2021_02/58124844" TargetMode="External" /><Relationship Id="rId65" Type="http://schemas.openxmlformats.org/officeDocument/2006/relationships/hyperlink" Target="https://podminky.urs.cz/item/CS_URS_2021_02/58124840" TargetMode="External" /><Relationship Id="rId66" Type="http://schemas.openxmlformats.org/officeDocument/2006/relationships/hyperlink" Target="https://podminky.urs.cz/item/CS_URS_2021_02/784171121" TargetMode="External" /><Relationship Id="rId67" Type="http://schemas.openxmlformats.org/officeDocument/2006/relationships/hyperlink" Target="https://podminky.urs.cz/item/CS_URS_2021_02/58124844" TargetMode="External" /><Relationship Id="rId68" Type="http://schemas.openxmlformats.org/officeDocument/2006/relationships/hyperlink" Target="https://podminky.urs.cz/item/CS_URS_2021_02/58124840" TargetMode="External" /><Relationship Id="rId69" Type="http://schemas.openxmlformats.org/officeDocument/2006/relationships/hyperlink" Target="https://podminky.urs.cz/item/CS_URS_2021_02/784181121" TargetMode="External" /><Relationship Id="rId70" Type="http://schemas.openxmlformats.org/officeDocument/2006/relationships/hyperlink" Target="https://podminky.urs.cz/item/CS_URS_2021_02/784221101" TargetMode="External" /><Relationship Id="rId71" Type="http://schemas.openxmlformats.org/officeDocument/2006/relationships/hyperlink" Target="https://podminky.urs.cz/item/CS_URS_2021_02/998786202" TargetMode="External" /><Relationship Id="rId72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1_02/030001000" TargetMode="External" /><Relationship Id="rId2" Type="http://schemas.openxmlformats.org/officeDocument/2006/relationships/hyperlink" Target="https://podminky.urs.cz/item/CS_URS_2021_02/045002000" TargetMode="External" /><Relationship Id="rId3" Type="http://schemas.openxmlformats.org/officeDocument/2006/relationships/hyperlink" Target="https://podminky.urs.cz/item/CS_URS_2021_02/070001000" TargetMode="External" /><Relationship Id="rId4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21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22</v>
      </c>
      <c r="E8" s="24"/>
      <c r="F8" s="24"/>
      <c r="G8" s="24"/>
      <c r="H8" s="24"/>
      <c r="I8" s="24"/>
      <c r="J8" s="24"/>
      <c r="K8" s="29" t="s">
        <v>23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24</v>
      </c>
      <c r="AL8" s="24"/>
      <c r="AM8" s="24"/>
      <c r="AN8" s="35" t="s">
        <v>25</v>
      </c>
      <c r="AO8" s="24"/>
      <c r="AP8" s="24"/>
      <c r="AQ8" s="24"/>
      <c r="AR8" s="22"/>
      <c r="BE8" s="33"/>
      <c r="BS8" s="19" t="s">
        <v>6</v>
      </c>
    </row>
    <row r="9" s="1" customFormat="1" ht="29.28" customHeight="1">
      <c r="B9" s="23"/>
      <c r="C9" s="24"/>
      <c r="D9" s="28" t="s">
        <v>26</v>
      </c>
      <c r="E9" s="24"/>
      <c r="F9" s="24"/>
      <c r="G9" s="24"/>
      <c r="H9" s="24"/>
      <c r="I9" s="24"/>
      <c r="J9" s="24"/>
      <c r="K9" s="36" t="s">
        <v>27</v>
      </c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28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29</v>
      </c>
      <c r="AL10" s="24"/>
      <c r="AM10" s="24"/>
      <c r="AN10" s="29" t="s">
        <v>21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30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31</v>
      </c>
      <c r="AL11" s="24"/>
      <c r="AM11" s="24"/>
      <c r="AN11" s="29" t="s">
        <v>21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32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29</v>
      </c>
      <c r="AL13" s="24"/>
      <c r="AM13" s="24"/>
      <c r="AN13" s="37" t="s">
        <v>33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7" t="s">
        <v>33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4" t="s">
        <v>31</v>
      </c>
      <c r="AL14" s="24"/>
      <c r="AM14" s="24"/>
      <c r="AN14" s="37" t="s">
        <v>33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34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29</v>
      </c>
      <c r="AL16" s="24"/>
      <c r="AM16" s="24"/>
      <c r="AN16" s="29" t="s">
        <v>21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35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31</v>
      </c>
      <c r="AL17" s="24"/>
      <c r="AM17" s="24"/>
      <c r="AN17" s="29" t="s">
        <v>21</v>
      </c>
      <c r="AO17" s="24"/>
      <c r="AP17" s="24"/>
      <c r="AQ17" s="24"/>
      <c r="AR17" s="22"/>
      <c r="BE17" s="33"/>
      <c r="BS17" s="19" t="s">
        <v>36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37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29</v>
      </c>
      <c r="AL19" s="24"/>
      <c r="AM19" s="24"/>
      <c r="AN19" s="29" t="s">
        <v>21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35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31</v>
      </c>
      <c r="AL20" s="24"/>
      <c r="AM20" s="24"/>
      <c r="AN20" s="29" t="s">
        <v>21</v>
      </c>
      <c r="AO20" s="24"/>
      <c r="AP20" s="24"/>
      <c r="AQ20" s="24"/>
      <c r="AR20" s="22"/>
      <c r="BE20" s="33"/>
      <c r="BS20" s="19" t="s">
        <v>36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38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9" t="s">
        <v>39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24"/>
      <c r="AQ25" s="24"/>
      <c r="AR25" s="22"/>
      <c r="BE25" s="33"/>
    </row>
    <row r="26" s="2" customFormat="1" ht="25.92" customHeight="1">
      <c r="A26" s="41"/>
      <c r="B26" s="42"/>
      <c r="C26" s="43"/>
      <c r="D26" s="44" t="s">
        <v>40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6">
        <f>ROUND(AG54,2)</f>
        <v>0</v>
      </c>
      <c r="AL26" s="45"/>
      <c r="AM26" s="45"/>
      <c r="AN26" s="45"/>
      <c r="AO26" s="45"/>
      <c r="AP26" s="43"/>
      <c r="AQ26" s="43"/>
      <c r="AR26" s="47"/>
      <c r="BE26" s="33"/>
    </row>
    <row r="27" s="2" customFormat="1" ht="6.96" customHeight="1">
      <c r="A27" s="41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7"/>
      <c r="BE27" s="33"/>
    </row>
    <row r="28" s="2" customFormat="1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8" t="s">
        <v>41</v>
      </c>
      <c r="M28" s="48"/>
      <c r="N28" s="48"/>
      <c r="O28" s="48"/>
      <c r="P28" s="48"/>
      <c r="Q28" s="43"/>
      <c r="R28" s="43"/>
      <c r="S28" s="43"/>
      <c r="T28" s="43"/>
      <c r="U28" s="43"/>
      <c r="V28" s="43"/>
      <c r="W28" s="48" t="s">
        <v>42</v>
      </c>
      <c r="X28" s="48"/>
      <c r="Y28" s="48"/>
      <c r="Z28" s="48"/>
      <c r="AA28" s="48"/>
      <c r="AB28" s="48"/>
      <c r="AC28" s="48"/>
      <c r="AD28" s="48"/>
      <c r="AE28" s="48"/>
      <c r="AF28" s="43"/>
      <c r="AG28" s="43"/>
      <c r="AH28" s="43"/>
      <c r="AI28" s="43"/>
      <c r="AJ28" s="43"/>
      <c r="AK28" s="48" t="s">
        <v>43</v>
      </c>
      <c r="AL28" s="48"/>
      <c r="AM28" s="48"/>
      <c r="AN28" s="48"/>
      <c r="AO28" s="48"/>
      <c r="AP28" s="43"/>
      <c r="AQ28" s="43"/>
      <c r="AR28" s="47"/>
      <c r="BE28" s="33"/>
    </row>
    <row r="29" s="3" customFormat="1" ht="14.4" customHeight="1">
      <c r="A29" s="3"/>
      <c r="B29" s="49"/>
      <c r="C29" s="50"/>
      <c r="D29" s="34" t="s">
        <v>44</v>
      </c>
      <c r="E29" s="50"/>
      <c r="F29" s="34" t="s">
        <v>45</v>
      </c>
      <c r="G29" s="50"/>
      <c r="H29" s="50"/>
      <c r="I29" s="50"/>
      <c r="J29" s="50"/>
      <c r="K29" s="50"/>
      <c r="L29" s="51">
        <v>0.20999999999999999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2">
        <f>ROUND(AZ54,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2">
        <f>ROUND(AV54, 2)</f>
        <v>0</v>
      </c>
      <c r="AL29" s="50"/>
      <c r="AM29" s="50"/>
      <c r="AN29" s="50"/>
      <c r="AO29" s="50"/>
      <c r="AP29" s="50"/>
      <c r="AQ29" s="50"/>
      <c r="AR29" s="53"/>
      <c r="BE29" s="54"/>
    </row>
    <row r="30" s="3" customFormat="1" ht="14.4" customHeight="1">
      <c r="A30" s="3"/>
      <c r="B30" s="49"/>
      <c r="C30" s="50"/>
      <c r="D30" s="50"/>
      <c r="E30" s="50"/>
      <c r="F30" s="34" t="s">
        <v>46</v>
      </c>
      <c r="G30" s="50"/>
      <c r="H30" s="50"/>
      <c r="I30" s="50"/>
      <c r="J30" s="50"/>
      <c r="K30" s="50"/>
      <c r="L30" s="51">
        <v>0.14999999999999999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2">
        <f>ROUND(BA54,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2">
        <f>ROUND(AW54, 2)</f>
        <v>0</v>
      </c>
      <c r="AL30" s="50"/>
      <c r="AM30" s="50"/>
      <c r="AN30" s="50"/>
      <c r="AO30" s="50"/>
      <c r="AP30" s="50"/>
      <c r="AQ30" s="50"/>
      <c r="AR30" s="53"/>
      <c r="BE30" s="54"/>
    </row>
    <row r="31" hidden="1" s="3" customFormat="1" ht="14.4" customHeight="1">
      <c r="A31" s="3"/>
      <c r="B31" s="49"/>
      <c r="C31" s="50"/>
      <c r="D31" s="50"/>
      <c r="E31" s="50"/>
      <c r="F31" s="34" t="s">
        <v>47</v>
      </c>
      <c r="G31" s="50"/>
      <c r="H31" s="50"/>
      <c r="I31" s="50"/>
      <c r="J31" s="50"/>
      <c r="K31" s="50"/>
      <c r="L31" s="51">
        <v>0.20999999999999999</v>
      </c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2">
        <f>ROUND(BB54, 2)</f>
        <v>0</v>
      </c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2">
        <v>0</v>
      </c>
      <c r="AL31" s="50"/>
      <c r="AM31" s="50"/>
      <c r="AN31" s="50"/>
      <c r="AO31" s="50"/>
      <c r="AP31" s="50"/>
      <c r="AQ31" s="50"/>
      <c r="AR31" s="53"/>
      <c r="BE31" s="54"/>
    </row>
    <row r="32" hidden="1" s="3" customFormat="1" ht="14.4" customHeight="1">
      <c r="A32" s="3"/>
      <c r="B32" s="49"/>
      <c r="C32" s="50"/>
      <c r="D32" s="50"/>
      <c r="E32" s="50"/>
      <c r="F32" s="34" t="s">
        <v>48</v>
      </c>
      <c r="G32" s="50"/>
      <c r="H32" s="50"/>
      <c r="I32" s="50"/>
      <c r="J32" s="50"/>
      <c r="K32" s="50"/>
      <c r="L32" s="51">
        <v>0.14999999999999999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2">
        <f>ROUND(BC54, 2)</f>
        <v>0</v>
      </c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2">
        <v>0</v>
      </c>
      <c r="AL32" s="50"/>
      <c r="AM32" s="50"/>
      <c r="AN32" s="50"/>
      <c r="AO32" s="50"/>
      <c r="AP32" s="50"/>
      <c r="AQ32" s="50"/>
      <c r="AR32" s="53"/>
      <c r="BE32" s="54"/>
    </row>
    <row r="33" hidden="1" s="3" customFormat="1" ht="14.4" customHeight="1">
      <c r="A33" s="3"/>
      <c r="B33" s="49"/>
      <c r="C33" s="50"/>
      <c r="D33" s="50"/>
      <c r="E33" s="50"/>
      <c r="F33" s="34" t="s">
        <v>49</v>
      </c>
      <c r="G33" s="50"/>
      <c r="H33" s="50"/>
      <c r="I33" s="50"/>
      <c r="J33" s="50"/>
      <c r="K33" s="50"/>
      <c r="L33" s="51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2">
        <f>ROUND(BD54,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2">
        <v>0</v>
      </c>
      <c r="AL33" s="50"/>
      <c r="AM33" s="50"/>
      <c r="AN33" s="50"/>
      <c r="AO33" s="50"/>
      <c r="AP33" s="50"/>
      <c r="AQ33" s="50"/>
      <c r="AR33" s="53"/>
      <c r="BE33" s="3"/>
    </row>
    <row r="34" s="2" customFormat="1" ht="6.96" customHeight="1">
      <c r="A34" s="41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  <c r="BE34" s="41"/>
    </row>
    <row r="35" s="2" customFormat="1" ht="25.92" customHeight="1">
      <c r="A35" s="41"/>
      <c r="B35" s="42"/>
      <c r="C35" s="55"/>
      <c r="D35" s="56" t="s">
        <v>50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51</v>
      </c>
      <c r="U35" s="57"/>
      <c r="V35" s="57"/>
      <c r="W35" s="57"/>
      <c r="X35" s="59" t="s">
        <v>52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7"/>
      <c r="BE35" s="41"/>
    </row>
    <row r="36" s="2" customFormat="1" ht="6.96" customHeight="1">
      <c r="A36" s="41"/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  <c r="BE36" s="41"/>
    </row>
    <row r="37" s="2" customFormat="1" ht="6.96" customHeight="1">
      <c r="A37" s="41"/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47"/>
      <c r="BE37" s="41"/>
    </row>
    <row r="41" s="2" customFormat="1" ht="6.96" customHeight="1">
      <c r="A41" s="41"/>
      <c r="B41" s="64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47"/>
      <c r="BE41" s="41"/>
    </row>
    <row r="42" s="2" customFormat="1" ht="24.96" customHeight="1">
      <c r="A42" s="41"/>
      <c r="B42" s="42"/>
      <c r="C42" s="25" t="s">
        <v>53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7"/>
      <c r="BE42" s="41"/>
    </row>
    <row r="43" s="2" customFormat="1" ht="6.96" customHeight="1">
      <c r="A43" s="41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7"/>
      <c r="BE43" s="41"/>
    </row>
    <row r="44" s="4" customFormat="1" ht="12" customHeight="1">
      <c r="A44" s="4"/>
      <c r="B44" s="66"/>
      <c r="C44" s="34" t="s">
        <v>13</v>
      </c>
      <c r="D44" s="67"/>
      <c r="E44" s="67"/>
      <c r="F44" s="67"/>
      <c r="G44" s="67"/>
      <c r="H44" s="67"/>
      <c r="I44" s="67"/>
      <c r="J44" s="67"/>
      <c r="K44" s="67"/>
      <c r="L44" s="67" t="str">
        <f>K5</f>
        <v>1-163-18b</v>
      </c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8"/>
      <c r="BE44" s="4"/>
    </row>
    <row r="45" s="5" customFormat="1" ht="36.96" customHeight="1">
      <c r="A45" s="5"/>
      <c r="B45" s="69"/>
      <c r="C45" s="70" t="s">
        <v>16</v>
      </c>
      <c r="D45" s="71"/>
      <c r="E45" s="71"/>
      <c r="F45" s="71"/>
      <c r="G45" s="71"/>
      <c r="H45" s="71"/>
      <c r="I45" s="71"/>
      <c r="J45" s="71"/>
      <c r="K45" s="71"/>
      <c r="L45" s="72" t="str">
        <f>K6</f>
        <v>Výměna výplní otvorů v obvodovém plášti MŠ Trávníčkova</v>
      </c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3"/>
      <c r="BE45" s="5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7"/>
      <c r="BE46" s="41"/>
    </row>
    <row r="47" s="2" customFormat="1" ht="12" customHeight="1">
      <c r="A47" s="41"/>
      <c r="B47" s="42"/>
      <c r="C47" s="34" t="s">
        <v>22</v>
      </c>
      <c r="D47" s="43"/>
      <c r="E47" s="43"/>
      <c r="F47" s="43"/>
      <c r="G47" s="43"/>
      <c r="H47" s="43"/>
      <c r="I47" s="43"/>
      <c r="J47" s="43"/>
      <c r="K47" s="43"/>
      <c r="L47" s="74" t="str">
        <f>IF(K8="","",K8)</f>
        <v>Trávníčkova 1748/39, Praha 5 - Stodůlky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34" t="s">
        <v>24</v>
      </c>
      <c r="AJ47" s="43"/>
      <c r="AK47" s="43"/>
      <c r="AL47" s="43"/>
      <c r="AM47" s="75" t="str">
        <f>IF(AN8= "","",AN8)</f>
        <v>12. 11. 2021</v>
      </c>
      <c r="AN47" s="75"/>
      <c r="AO47" s="43"/>
      <c r="AP47" s="43"/>
      <c r="AQ47" s="43"/>
      <c r="AR47" s="47"/>
      <c r="B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7"/>
      <c r="BE48" s="41"/>
    </row>
    <row r="49" s="2" customFormat="1" ht="15.15" customHeight="1">
      <c r="A49" s="41"/>
      <c r="B49" s="42"/>
      <c r="C49" s="34" t="s">
        <v>28</v>
      </c>
      <c r="D49" s="43"/>
      <c r="E49" s="43"/>
      <c r="F49" s="43"/>
      <c r="G49" s="43"/>
      <c r="H49" s="43"/>
      <c r="I49" s="43"/>
      <c r="J49" s="43"/>
      <c r="K49" s="43"/>
      <c r="L49" s="67" t="str">
        <f>IF(E11= "","",E11)</f>
        <v>Městská část Praha 13,Sluneční nám.2580/13,Praha 5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34" t="s">
        <v>34</v>
      </c>
      <c r="AJ49" s="43"/>
      <c r="AK49" s="43"/>
      <c r="AL49" s="43"/>
      <c r="AM49" s="76" t="str">
        <f>IF(E17="","",E17)</f>
        <v xml:space="preserve"> </v>
      </c>
      <c r="AN49" s="67"/>
      <c r="AO49" s="67"/>
      <c r="AP49" s="67"/>
      <c r="AQ49" s="43"/>
      <c r="AR49" s="47"/>
      <c r="AS49" s="77" t="s">
        <v>54</v>
      </c>
      <c r="AT49" s="78"/>
      <c r="AU49" s="79"/>
      <c r="AV49" s="79"/>
      <c r="AW49" s="79"/>
      <c r="AX49" s="79"/>
      <c r="AY49" s="79"/>
      <c r="AZ49" s="79"/>
      <c r="BA49" s="79"/>
      <c r="BB49" s="79"/>
      <c r="BC49" s="79"/>
      <c r="BD49" s="80"/>
      <c r="BE49" s="41"/>
    </row>
    <row r="50" s="2" customFormat="1" ht="15.15" customHeight="1">
      <c r="A50" s="41"/>
      <c r="B50" s="42"/>
      <c r="C50" s="34" t="s">
        <v>32</v>
      </c>
      <c r="D50" s="43"/>
      <c r="E50" s="43"/>
      <c r="F50" s="43"/>
      <c r="G50" s="43"/>
      <c r="H50" s="43"/>
      <c r="I50" s="43"/>
      <c r="J50" s="43"/>
      <c r="K50" s="43"/>
      <c r="L50" s="67" t="str">
        <f>IF(E14= "Vyplň údaj","",E14)</f>
        <v/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34" t="s">
        <v>37</v>
      </c>
      <c r="AJ50" s="43"/>
      <c r="AK50" s="43"/>
      <c r="AL50" s="43"/>
      <c r="AM50" s="76" t="str">
        <f>IF(E20="","",E20)</f>
        <v xml:space="preserve"> </v>
      </c>
      <c r="AN50" s="67"/>
      <c r="AO50" s="67"/>
      <c r="AP50" s="67"/>
      <c r="AQ50" s="43"/>
      <c r="AR50" s="47"/>
      <c r="AS50" s="81"/>
      <c r="AT50" s="82"/>
      <c r="AU50" s="83"/>
      <c r="AV50" s="83"/>
      <c r="AW50" s="83"/>
      <c r="AX50" s="83"/>
      <c r="AY50" s="83"/>
      <c r="AZ50" s="83"/>
      <c r="BA50" s="83"/>
      <c r="BB50" s="83"/>
      <c r="BC50" s="83"/>
      <c r="BD50" s="84"/>
      <c r="BE50" s="41"/>
    </row>
    <row r="51" s="2" customFormat="1" ht="10.8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7"/>
      <c r="AS51" s="85"/>
      <c r="AT51" s="86"/>
      <c r="AU51" s="87"/>
      <c r="AV51" s="87"/>
      <c r="AW51" s="87"/>
      <c r="AX51" s="87"/>
      <c r="AY51" s="87"/>
      <c r="AZ51" s="87"/>
      <c r="BA51" s="87"/>
      <c r="BB51" s="87"/>
      <c r="BC51" s="87"/>
      <c r="BD51" s="88"/>
      <c r="BE51" s="41"/>
    </row>
    <row r="52" s="2" customFormat="1" ht="29.28" customHeight="1">
      <c r="A52" s="41"/>
      <c r="B52" s="42"/>
      <c r="C52" s="89" t="s">
        <v>55</v>
      </c>
      <c r="D52" s="90"/>
      <c r="E52" s="90"/>
      <c r="F52" s="90"/>
      <c r="G52" s="90"/>
      <c r="H52" s="91"/>
      <c r="I52" s="92" t="s">
        <v>56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3" t="s">
        <v>57</v>
      </c>
      <c r="AH52" s="90"/>
      <c r="AI52" s="90"/>
      <c r="AJ52" s="90"/>
      <c r="AK52" s="90"/>
      <c r="AL52" s="90"/>
      <c r="AM52" s="90"/>
      <c r="AN52" s="92" t="s">
        <v>58</v>
      </c>
      <c r="AO52" s="90"/>
      <c r="AP52" s="90"/>
      <c r="AQ52" s="94" t="s">
        <v>59</v>
      </c>
      <c r="AR52" s="47"/>
      <c r="AS52" s="95" t="s">
        <v>60</v>
      </c>
      <c r="AT52" s="96" t="s">
        <v>61</v>
      </c>
      <c r="AU52" s="96" t="s">
        <v>62</v>
      </c>
      <c r="AV52" s="96" t="s">
        <v>63</v>
      </c>
      <c r="AW52" s="96" t="s">
        <v>64</v>
      </c>
      <c r="AX52" s="96" t="s">
        <v>65</v>
      </c>
      <c r="AY52" s="96" t="s">
        <v>66</v>
      </c>
      <c r="AZ52" s="96" t="s">
        <v>67</v>
      </c>
      <c r="BA52" s="96" t="s">
        <v>68</v>
      </c>
      <c r="BB52" s="96" t="s">
        <v>69</v>
      </c>
      <c r="BC52" s="96" t="s">
        <v>70</v>
      </c>
      <c r="BD52" s="97" t="s">
        <v>71</v>
      </c>
      <c r="BE52" s="41"/>
    </row>
    <row r="53" s="2" customFormat="1" ht="10.8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7"/>
      <c r="AS53" s="98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100"/>
      <c r="BE53" s="41"/>
    </row>
    <row r="54" s="6" customFormat="1" ht="32.4" customHeight="1">
      <c r="A54" s="6"/>
      <c r="B54" s="101"/>
      <c r="C54" s="102" t="s">
        <v>72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4">
        <f>ROUND(SUM(AG55:AG56),2)</f>
        <v>0</v>
      </c>
      <c r="AH54" s="104"/>
      <c r="AI54" s="104"/>
      <c r="AJ54" s="104"/>
      <c r="AK54" s="104"/>
      <c r="AL54" s="104"/>
      <c r="AM54" s="104"/>
      <c r="AN54" s="105">
        <f>SUM(AG54,AT54)</f>
        <v>0</v>
      </c>
      <c r="AO54" s="105"/>
      <c r="AP54" s="105"/>
      <c r="AQ54" s="106" t="s">
        <v>21</v>
      </c>
      <c r="AR54" s="107"/>
      <c r="AS54" s="108">
        <f>ROUND(SUM(AS55:AS56),2)</f>
        <v>0</v>
      </c>
      <c r="AT54" s="109">
        <f>ROUND(SUM(AV54:AW54),2)</f>
        <v>0</v>
      </c>
      <c r="AU54" s="110">
        <f>ROUND(SUM(AU55:AU56),5)</f>
        <v>0</v>
      </c>
      <c r="AV54" s="109">
        <f>ROUND(AZ54*L29,2)</f>
        <v>0</v>
      </c>
      <c r="AW54" s="109">
        <f>ROUND(BA54*L30,2)</f>
        <v>0</v>
      </c>
      <c r="AX54" s="109">
        <f>ROUND(BB54*L29,2)</f>
        <v>0</v>
      </c>
      <c r="AY54" s="109">
        <f>ROUND(BC54*L30,2)</f>
        <v>0</v>
      </c>
      <c r="AZ54" s="109">
        <f>ROUND(SUM(AZ55:AZ56),2)</f>
        <v>0</v>
      </c>
      <c r="BA54" s="109">
        <f>ROUND(SUM(BA55:BA56),2)</f>
        <v>0</v>
      </c>
      <c r="BB54" s="109">
        <f>ROUND(SUM(BB55:BB56),2)</f>
        <v>0</v>
      </c>
      <c r="BC54" s="109">
        <f>ROUND(SUM(BC55:BC56),2)</f>
        <v>0</v>
      </c>
      <c r="BD54" s="111">
        <f>ROUND(SUM(BD55:BD56),2)</f>
        <v>0</v>
      </c>
      <c r="BE54" s="6"/>
      <c r="BS54" s="112" t="s">
        <v>73</v>
      </c>
      <c r="BT54" s="112" t="s">
        <v>74</v>
      </c>
      <c r="BV54" s="112" t="s">
        <v>75</v>
      </c>
      <c r="BW54" s="112" t="s">
        <v>5</v>
      </c>
      <c r="BX54" s="112" t="s">
        <v>76</v>
      </c>
      <c r="CL54" s="112" t="s">
        <v>19</v>
      </c>
    </row>
    <row r="55" s="7" customFormat="1" ht="24.75" customHeight="1">
      <c r="A55" s="113" t="s">
        <v>77</v>
      </c>
      <c r="B55" s="114"/>
      <c r="C55" s="115"/>
      <c r="D55" s="116" t="s">
        <v>14</v>
      </c>
      <c r="E55" s="116"/>
      <c r="F55" s="116"/>
      <c r="G55" s="116"/>
      <c r="H55" s="116"/>
      <c r="I55" s="117"/>
      <c r="J55" s="116" t="s">
        <v>17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'1-163-18b - Výměna výplní...'!J28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78</v>
      </c>
      <c r="AR55" s="120"/>
      <c r="AS55" s="121">
        <v>0</v>
      </c>
      <c r="AT55" s="122">
        <f>ROUND(SUM(AV55:AW55),2)</f>
        <v>0</v>
      </c>
      <c r="AU55" s="123">
        <f>'1-163-18b - Výměna výplní...'!P88</f>
        <v>0</v>
      </c>
      <c r="AV55" s="122">
        <f>'1-163-18b - Výměna výplní...'!J31</f>
        <v>0</v>
      </c>
      <c r="AW55" s="122">
        <f>'1-163-18b - Výměna výplní...'!J32</f>
        <v>0</v>
      </c>
      <c r="AX55" s="122">
        <f>'1-163-18b - Výměna výplní...'!J33</f>
        <v>0</v>
      </c>
      <c r="AY55" s="122">
        <f>'1-163-18b - Výměna výplní...'!J34</f>
        <v>0</v>
      </c>
      <c r="AZ55" s="122">
        <f>'1-163-18b - Výměna výplní...'!F31</f>
        <v>0</v>
      </c>
      <c r="BA55" s="122">
        <f>'1-163-18b - Výměna výplní...'!F32</f>
        <v>0</v>
      </c>
      <c r="BB55" s="122">
        <f>'1-163-18b - Výměna výplní...'!F33</f>
        <v>0</v>
      </c>
      <c r="BC55" s="122">
        <f>'1-163-18b - Výměna výplní...'!F34</f>
        <v>0</v>
      </c>
      <c r="BD55" s="124">
        <f>'1-163-18b - Výměna výplní...'!F35</f>
        <v>0</v>
      </c>
      <c r="BE55" s="7"/>
      <c r="BT55" s="125" t="s">
        <v>79</v>
      </c>
      <c r="BU55" s="125" t="s">
        <v>80</v>
      </c>
      <c r="BV55" s="125" t="s">
        <v>75</v>
      </c>
      <c r="BW55" s="125" t="s">
        <v>5</v>
      </c>
      <c r="BX55" s="125" t="s">
        <v>76</v>
      </c>
      <c r="CL55" s="125" t="s">
        <v>19</v>
      </c>
    </row>
    <row r="56" s="7" customFormat="1" ht="16.5" customHeight="1">
      <c r="A56" s="113" t="s">
        <v>77</v>
      </c>
      <c r="B56" s="114"/>
      <c r="C56" s="115"/>
      <c r="D56" s="116" t="s">
        <v>81</v>
      </c>
      <c r="E56" s="116"/>
      <c r="F56" s="116"/>
      <c r="G56" s="116"/>
      <c r="H56" s="116"/>
      <c r="I56" s="117"/>
      <c r="J56" s="116" t="s">
        <v>82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'VRN - Vedlejší rozpočtové...'!J30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78</v>
      </c>
      <c r="AR56" s="120"/>
      <c r="AS56" s="126">
        <v>0</v>
      </c>
      <c r="AT56" s="127">
        <f>ROUND(SUM(AV56:AW56),2)</f>
        <v>0</v>
      </c>
      <c r="AU56" s="128">
        <f>'VRN - Vedlejší rozpočtové...'!P83</f>
        <v>0</v>
      </c>
      <c r="AV56" s="127">
        <f>'VRN - Vedlejší rozpočtové...'!J33</f>
        <v>0</v>
      </c>
      <c r="AW56" s="127">
        <f>'VRN - Vedlejší rozpočtové...'!J34</f>
        <v>0</v>
      </c>
      <c r="AX56" s="127">
        <f>'VRN - Vedlejší rozpočtové...'!J35</f>
        <v>0</v>
      </c>
      <c r="AY56" s="127">
        <f>'VRN - Vedlejší rozpočtové...'!J36</f>
        <v>0</v>
      </c>
      <c r="AZ56" s="127">
        <f>'VRN - Vedlejší rozpočtové...'!F33</f>
        <v>0</v>
      </c>
      <c r="BA56" s="127">
        <f>'VRN - Vedlejší rozpočtové...'!F34</f>
        <v>0</v>
      </c>
      <c r="BB56" s="127">
        <f>'VRN - Vedlejší rozpočtové...'!F35</f>
        <v>0</v>
      </c>
      <c r="BC56" s="127">
        <f>'VRN - Vedlejší rozpočtové...'!F36</f>
        <v>0</v>
      </c>
      <c r="BD56" s="129">
        <f>'VRN - Vedlejší rozpočtové...'!F37</f>
        <v>0</v>
      </c>
      <c r="BE56" s="7"/>
      <c r="BT56" s="125" t="s">
        <v>79</v>
      </c>
      <c r="BV56" s="125" t="s">
        <v>75</v>
      </c>
      <c r="BW56" s="125" t="s">
        <v>83</v>
      </c>
      <c r="BX56" s="125" t="s">
        <v>5</v>
      </c>
      <c r="CL56" s="125" t="s">
        <v>19</v>
      </c>
      <c r="CM56" s="125" t="s">
        <v>84</v>
      </c>
    </row>
    <row r="57" s="2" customFormat="1" ht="30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7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="2" customFormat="1" ht="6.96" customHeight="1">
      <c r="A58" s="41"/>
      <c r="B58" s="62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47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</sheetData>
  <sheetProtection sheet="1" formatColumns="0" formatRows="0" objects="1" scenarios="1" spinCount="100000" saltValue="xnOfRDnFlrq7E67AiaEusqZpwKEOpuusalkVGoQm3NH+omZ27QJo/72VCJbYifeZsmTCJ9HdMyyPQvDmYxQ9Iw==" hashValue="WPQWZ9736Fng/HzO1qLwMhlA2ia8DgVzq+0uCVYdmEUvX1pyNO9VQKCbFb3vk2zBV3FnusYYGgc7KWhLoTbHWQ==" algorithmName="SHA-512" password="CC35"/>
  <mergeCells count="46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G54:AM54"/>
    <mergeCell ref="AN54:AP54"/>
    <mergeCell ref="AR2:BE2"/>
  </mergeCells>
  <hyperlinks>
    <hyperlink ref="A55" location="'1-163-18b - Výměna výplní...'!C2" display="/"/>
    <hyperlink ref="A56" location="'VRN - Vedlejší rozpočtové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5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84</v>
      </c>
    </row>
    <row r="4" s="1" customFormat="1" ht="24.96" customHeight="1">
      <c r="B4" s="22"/>
      <c r="D4" s="132" t="s">
        <v>85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2" customFormat="1" ht="12" customHeight="1">
      <c r="A6" s="41"/>
      <c r="B6" s="47"/>
      <c r="C6" s="41"/>
      <c r="D6" s="134" t="s">
        <v>16</v>
      </c>
      <c r="E6" s="41"/>
      <c r="F6" s="41"/>
      <c r="G6" s="41"/>
      <c r="H6" s="41"/>
      <c r="I6" s="41"/>
      <c r="J6" s="41"/>
      <c r="K6" s="41"/>
      <c r="L6" s="135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</row>
    <row r="7" s="2" customFormat="1" ht="16.5" customHeight="1">
      <c r="A7" s="41"/>
      <c r="B7" s="47"/>
      <c r="C7" s="41"/>
      <c r="D7" s="41"/>
      <c r="E7" s="136" t="s">
        <v>17</v>
      </c>
      <c r="F7" s="41"/>
      <c r="G7" s="41"/>
      <c r="H7" s="41"/>
      <c r="I7" s="41"/>
      <c r="J7" s="41"/>
      <c r="K7" s="41"/>
      <c r="L7" s="135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</row>
    <row r="8" s="2" customFormat="1">
      <c r="A8" s="41"/>
      <c r="B8" s="47"/>
      <c r="C8" s="41"/>
      <c r="D8" s="41"/>
      <c r="E8" s="41"/>
      <c r="F8" s="41"/>
      <c r="G8" s="41"/>
      <c r="H8" s="41"/>
      <c r="I8" s="41"/>
      <c r="J8" s="41"/>
      <c r="K8" s="41"/>
      <c r="L8" s="135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2" customHeight="1">
      <c r="A9" s="41"/>
      <c r="B9" s="47"/>
      <c r="C9" s="41"/>
      <c r="D9" s="134" t="s">
        <v>18</v>
      </c>
      <c r="E9" s="41"/>
      <c r="F9" s="137" t="s">
        <v>19</v>
      </c>
      <c r="G9" s="41"/>
      <c r="H9" s="41"/>
      <c r="I9" s="134" t="s">
        <v>20</v>
      </c>
      <c r="J9" s="137" t="s">
        <v>21</v>
      </c>
      <c r="K9" s="41"/>
      <c r="L9" s="135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34" t="s">
        <v>22</v>
      </c>
      <c r="E10" s="41"/>
      <c r="F10" s="137" t="s">
        <v>23</v>
      </c>
      <c r="G10" s="41"/>
      <c r="H10" s="41"/>
      <c r="I10" s="134" t="s">
        <v>24</v>
      </c>
      <c r="J10" s="138" t="str">
        <f>'Rekapitulace stavby'!AN8</f>
        <v>12. 11. 2021</v>
      </c>
      <c r="K10" s="41"/>
      <c r="L10" s="135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21.84" customHeight="1">
      <c r="A11" s="41"/>
      <c r="B11" s="47"/>
      <c r="C11" s="41"/>
      <c r="D11" s="139" t="s">
        <v>26</v>
      </c>
      <c r="E11" s="41"/>
      <c r="F11" s="140" t="s">
        <v>27</v>
      </c>
      <c r="G11" s="41"/>
      <c r="H11" s="41"/>
      <c r="I11" s="41"/>
      <c r="J11" s="41"/>
      <c r="K11" s="41"/>
      <c r="L11" s="135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4" t="s">
        <v>28</v>
      </c>
      <c r="E12" s="41"/>
      <c r="F12" s="41"/>
      <c r="G12" s="41"/>
      <c r="H12" s="41"/>
      <c r="I12" s="134" t="s">
        <v>29</v>
      </c>
      <c r="J12" s="137" t="s">
        <v>21</v>
      </c>
      <c r="K12" s="41"/>
      <c r="L12" s="135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8" customHeight="1">
      <c r="A13" s="41"/>
      <c r="B13" s="47"/>
      <c r="C13" s="41"/>
      <c r="D13" s="41"/>
      <c r="E13" s="137" t="s">
        <v>30</v>
      </c>
      <c r="F13" s="41"/>
      <c r="G13" s="41"/>
      <c r="H13" s="41"/>
      <c r="I13" s="134" t="s">
        <v>31</v>
      </c>
      <c r="J13" s="137" t="s">
        <v>21</v>
      </c>
      <c r="K13" s="41"/>
      <c r="L13" s="135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6.96" customHeight="1">
      <c r="A14" s="41"/>
      <c r="B14" s="47"/>
      <c r="C14" s="41"/>
      <c r="D14" s="41"/>
      <c r="E14" s="41"/>
      <c r="F14" s="41"/>
      <c r="G14" s="41"/>
      <c r="H14" s="41"/>
      <c r="I14" s="41"/>
      <c r="J14" s="41"/>
      <c r="K14" s="41"/>
      <c r="L14" s="135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2" customHeight="1">
      <c r="A15" s="41"/>
      <c r="B15" s="47"/>
      <c r="C15" s="41"/>
      <c r="D15" s="134" t="s">
        <v>32</v>
      </c>
      <c r="E15" s="41"/>
      <c r="F15" s="41"/>
      <c r="G15" s="41"/>
      <c r="H15" s="41"/>
      <c r="I15" s="134" t="s">
        <v>29</v>
      </c>
      <c r="J15" s="35" t="str">
        <f>'Rekapitulace stavby'!AN13</f>
        <v>Vyplň údaj</v>
      </c>
      <c r="K15" s="41"/>
      <c r="L15" s="135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8" customHeight="1">
      <c r="A16" s="41"/>
      <c r="B16" s="47"/>
      <c r="C16" s="41"/>
      <c r="D16" s="41"/>
      <c r="E16" s="35" t="str">
        <f>'Rekapitulace stavby'!E14</f>
        <v>Vyplň údaj</v>
      </c>
      <c r="F16" s="137"/>
      <c r="G16" s="137"/>
      <c r="H16" s="137"/>
      <c r="I16" s="134" t="s">
        <v>31</v>
      </c>
      <c r="J16" s="35" t="str">
        <f>'Rekapitulace stavby'!AN14</f>
        <v>Vyplň údaj</v>
      </c>
      <c r="K16" s="41"/>
      <c r="L16" s="135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6.96" customHeight="1">
      <c r="A17" s="41"/>
      <c r="B17" s="47"/>
      <c r="C17" s="41"/>
      <c r="D17" s="41"/>
      <c r="E17" s="41"/>
      <c r="F17" s="41"/>
      <c r="G17" s="41"/>
      <c r="H17" s="41"/>
      <c r="I17" s="41"/>
      <c r="J17" s="41"/>
      <c r="K17" s="41"/>
      <c r="L17" s="135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2" customHeight="1">
      <c r="A18" s="41"/>
      <c r="B18" s="47"/>
      <c r="C18" s="41"/>
      <c r="D18" s="134" t="s">
        <v>34</v>
      </c>
      <c r="E18" s="41"/>
      <c r="F18" s="41"/>
      <c r="G18" s="41"/>
      <c r="H18" s="41"/>
      <c r="I18" s="134" t="s">
        <v>29</v>
      </c>
      <c r="J18" s="137" t="str">
        <f>IF('Rekapitulace stavby'!AN16="","",'Rekapitulace stavby'!AN16)</f>
        <v/>
      </c>
      <c r="K18" s="41"/>
      <c r="L18" s="135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8" customHeight="1">
      <c r="A19" s="41"/>
      <c r="B19" s="47"/>
      <c r="C19" s="41"/>
      <c r="D19" s="41"/>
      <c r="E19" s="137" t="str">
        <f>IF('Rekapitulace stavby'!E17="","",'Rekapitulace stavby'!E17)</f>
        <v xml:space="preserve"> </v>
      </c>
      <c r="F19" s="41"/>
      <c r="G19" s="41"/>
      <c r="H19" s="41"/>
      <c r="I19" s="134" t="s">
        <v>31</v>
      </c>
      <c r="J19" s="137" t="str">
        <f>IF('Rekapitulace stavby'!AN17="","",'Rekapitulace stavby'!AN17)</f>
        <v/>
      </c>
      <c r="K19" s="41"/>
      <c r="L19" s="135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6.96" customHeight="1">
      <c r="A20" s="41"/>
      <c r="B20" s="47"/>
      <c r="C20" s="41"/>
      <c r="D20" s="41"/>
      <c r="E20" s="41"/>
      <c r="F20" s="41"/>
      <c r="G20" s="41"/>
      <c r="H20" s="41"/>
      <c r="I20" s="41"/>
      <c r="J20" s="41"/>
      <c r="K20" s="41"/>
      <c r="L20" s="135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2" customHeight="1">
      <c r="A21" s="41"/>
      <c r="B21" s="47"/>
      <c r="C21" s="41"/>
      <c r="D21" s="134" t="s">
        <v>37</v>
      </c>
      <c r="E21" s="41"/>
      <c r="F21" s="41"/>
      <c r="G21" s="41"/>
      <c r="H21" s="41"/>
      <c r="I21" s="134" t="s">
        <v>29</v>
      </c>
      <c r="J21" s="137" t="str">
        <f>IF('Rekapitulace stavby'!AN19="","",'Rekapitulace stavby'!AN19)</f>
        <v/>
      </c>
      <c r="K21" s="41"/>
      <c r="L21" s="135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8" customHeight="1">
      <c r="A22" s="41"/>
      <c r="B22" s="47"/>
      <c r="C22" s="41"/>
      <c r="D22" s="41"/>
      <c r="E22" s="137" t="str">
        <f>IF('Rekapitulace stavby'!E20="","",'Rekapitulace stavby'!E20)</f>
        <v xml:space="preserve"> </v>
      </c>
      <c r="F22" s="41"/>
      <c r="G22" s="41"/>
      <c r="H22" s="41"/>
      <c r="I22" s="134" t="s">
        <v>31</v>
      </c>
      <c r="J22" s="137" t="str">
        <f>IF('Rekapitulace stavby'!AN20="","",'Rekapitulace stavby'!AN20)</f>
        <v/>
      </c>
      <c r="K22" s="41"/>
      <c r="L22" s="135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6.96" customHeight="1">
      <c r="A23" s="41"/>
      <c r="B23" s="47"/>
      <c r="C23" s="41"/>
      <c r="D23" s="41"/>
      <c r="E23" s="41"/>
      <c r="F23" s="41"/>
      <c r="G23" s="41"/>
      <c r="H23" s="41"/>
      <c r="I23" s="41"/>
      <c r="J23" s="41"/>
      <c r="K23" s="41"/>
      <c r="L23" s="135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2" customHeight="1">
      <c r="A24" s="41"/>
      <c r="B24" s="47"/>
      <c r="C24" s="41"/>
      <c r="D24" s="134" t="s">
        <v>38</v>
      </c>
      <c r="E24" s="41"/>
      <c r="F24" s="41"/>
      <c r="G24" s="41"/>
      <c r="H24" s="41"/>
      <c r="I24" s="41"/>
      <c r="J24" s="41"/>
      <c r="K24" s="41"/>
      <c r="L24" s="135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8" customFormat="1" ht="71.25" customHeight="1">
      <c r="A25" s="141"/>
      <c r="B25" s="142"/>
      <c r="C25" s="141"/>
      <c r="D25" s="141"/>
      <c r="E25" s="143" t="s">
        <v>39</v>
      </c>
      <c r="F25" s="143"/>
      <c r="G25" s="143"/>
      <c r="H25" s="143"/>
      <c r="I25" s="141"/>
      <c r="J25" s="141"/>
      <c r="K25" s="141"/>
      <c r="L25" s="144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</row>
    <row r="26" s="2" customFormat="1" ht="6.96" customHeight="1">
      <c r="A26" s="41"/>
      <c r="B26" s="47"/>
      <c r="C26" s="41"/>
      <c r="D26" s="41"/>
      <c r="E26" s="41"/>
      <c r="F26" s="41"/>
      <c r="G26" s="41"/>
      <c r="H26" s="41"/>
      <c r="I26" s="41"/>
      <c r="J26" s="41"/>
      <c r="K26" s="41"/>
      <c r="L26" s="135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145"/>
      <c r="E27" s="145"/>
      <c r="F27" s="145"/>
      <c r="G27" s="145"/>
      <c r="H27" s="145"/>
      <c r="I27" s="145"/>
      <c r="J27" s="145"/>
      <c r="K27" s="145"/>
      <c r="L27" s="135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25.44" customHeight="1">
      <c r="A28" s="41"/>
      <c r="B28" s="47"/>
      <c r="C28" s="41"/>
      <c r="D28" s="146" t="s">
        <v>40</v>
      </c>
      <c r="E28" s="41"/>
      <c r="F28" s="41"/>
      <c r="G28" s="41"/>
      <c r="H28" s="41"/>
      <c r="I28" s="41"/>
      <c r="J28" s="147">
        <f>ROUND(J88, 2)</f>
        <v>0</v>
      </c>
      <c r="K28" s="41"/>
      <c r="L28" s="135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5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14.4" customHeight="1">
      <c r="A30" s="41"/>
      <c r="B30" s="47"/>
      <c r="C30" s="41"/>
      <c r="D30" s="41"/>
      <c r="E30" s="41"/>
      <c r="F30" s="148" t="s">
        <v>42</v>
      </c>
      <c r="G30" s="41"/>
      <c r="H30" s="41"/>
      <c r="I30" s="148" t="s">
        <v>41</v>
      </c>
      <c r="J30" s="148" t="s">
        <v>43</v>
      </c>
      <c r="K30" s="41"/>
      <c r="L30" s="135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14.4" customHeight="1">
      <c r="A31" s="41"/>
      <c r="B31" s="47"/>
      <c r="C31" s="41"/>
      <c r="D31" s="149" t="s">
        <v>44</v>
      </c>
      <c r="E31" s="134" t="s">
        <v>45</v>
      </c>
      <c r="F31" s="150">
        <f>ROUND((SUM(BE88:BE995)),  2)</f>
        <v>0</v>
      </c>
      <c r="G31" s="41"/>
      <c r="H31" s="41"/>
      <c r="I31" s="151">
        <v>0.20999999999999999</v>
      </c>
      <c r="J31" s="150">
        <f>ROUND(((SUM(BE88:BE995))*I31),  2)</f>
        <v>0</v>
      </c>
      <c r="K31" s="41"/>
      <c r="L31" s="135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134" t="s">
        <v>46</v>
      </c>
      <c r="F32" s="150">
        <f>ROUND((SUM(BF88:BF995)),  2)</f>
        <v>0</v>
      </c>
      <c r="G32" s="41"/>
      <c r="H32" s="41"/>
      <c r="I32" s="151">
        <v>0.14999999999999999</v>
      </c>
      <c r="J32" s="150">
        <f>ROUND(((SUM(BF88:BF995))*I32),  2)</f>
        <v>0</v>
      </c>
      <c r="K32" s="41"/>
      <c r="L32" s="135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hidden="1" s="2" customFormat="1" ht="14.4" customHeight="1">
      <c r="A33" s="41"/>
      <c r="B33" s="47"/>
      <c r="C33" s="41"/>
      <c r="D33" s="41"/>
      <c r="E33" s="134" t="s">
        <v>47</v>
      </c>
      <c r="F33" s="150">
        <f>ROUND((SUM(BG88:BG995)),  2)</f>
        <v>0</v>
      </c>
      <c r="G33" s="41"/>
      <c r="H33" s="41"/>
      <c r="I33" s="151">
        <v>0.20999999999999999</v>
      </c>
      <c r="J33" s="150">
        <f>0</f>
        <v>0</v>
      </c>
      <c r="K33" s="41"/>
      <c r="L33" s="135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hidden="1" s="2" customFormat="1" ht="14.4" customHeight="1">
      <c r="A34" s="41"/>
      <c r="B34" s="47"/>
      <c r="C34" s="41"/>
      <c r="D34" s="41"/>
      <c r="E34" s="134" t="s">
        <v>48</v>
      </c>
      <c r="F34" s="150">
        <f>ROUND((SUM(BH88:BH995)),  2)</f>
        <v>0</v>
      </c>
      <c r="G34" s="41"/>
      <c r="H34" s="41"/>
      <c r="I34" s="151">
        <v>0.14999999999999999</v>
      </c>
      <c r="J34" s="150">
        <f>0</f>
        <v>0</v>
      </c>
      <c r="K34" s="41"/>
      <c r="L34" s="135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4" t="s">
        <v>49</v>
      </c>
      <c r="F35" s="150">
        <f>ROUND((SUM(BI88:BI995)),  2)</f>
        <v>0</v>
      </c>
      <c r="G35" s="41"/>
      <c r="H35" s="41"/>
      <c r="I35" s="151">
        <v>0</v>
      </c>
      <c r="J35" s="150">
        <f>0</f>
        <v>0</v>
      </c>
      <c r="K35" s="41"/>
      <c r="L35" s="135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6.96" customHeight="1">
      <c r="A36" s="41"/>
      <c r="B36" s="47"/>
      <c r="C36" s="41"/>
      <c r="D36" s="41"/>
      <c r="E36" s="41"/>
      <c r="F36" s="41"/>
      <c r="G36" s="41"/>
      <c r="H36" s="41"/>
      <c r="I36" s="41"/>
      <c r="J36" s="41"/>
      <c r="K36" s="41"/>
      <c r="L36" s="135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s="2" customFormat="1" ht="25.44" customHeight="1">
      <c r="A37" s="41"/>
      <c r="B37" s="47"/>
      <c r="C37" s="152"/>
      <c r="D37" s="153" t="s">
        <v>50</v>
      </c>
      <c r="E37" s="154"/>
      <c r="F37" s="154"/>
      <c r="G37" s="155" t="s">
        <v>51</v>
      </c>
      <c r="H37" s="156" t="s">
        <v>52</v>
      </c>
      <c r="I37" s="154"/>
      <c r="J37" s="157">
        <f>SUM(J28:J35)</f>
        <v>0</v>
      </c>
      <c r="K37" s="158"/>
      <c r="L37" s="135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14.4" customHeight="1">
      <c r="A38" s="41"/>
      <c r="B38" s="159"/>
      <c r="C38" s="160"/>
      <c r="D38" s="160"/>
      <c r="E38" s="160"/>
      <c r="F38" s="160"/>
      <c r="G38" s="160"/>
      <c r="H38" s="160"/>
      <c r="I38" s="160"/>
      <c r="J38" s="160"/>
      <c r="K38" s="160"/>
      <c r="L38" s="135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42" s="2" customFormat="1" ht="6.96" customHeight="1">
      <c r="A42" s="41"/>
      <c r="B42" s="161"/>
      <c r="C42" s="162"/>
      <c r="D42" s="162"/>
      <c r="E42" s="162"/>
      <c r="F42" s="162"/>
      <c r="G42" s="162"/>
      <c r="H42" s="162"/>
      <c r="I42" s="162"/>
      <c r="J42" s="162"/>
      <c r="K42" s="162"/>
      <c r="L42" s="135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3" s="2" customFormat="1" ht="24.96" customHeight="1">
      <c r="A43" s="41"/>
      <c r="B43" s="42"/>
      <c r="C43" s="25" t="s">
        <v>86</v>
      </c>
      <c r="D43" s="43"/>
      <c r="E43" s="43"/>
      <c r="F43" s="43"/>
      <c r="G43" s="43"/>
      <c r="H43" s="43"/>
      <c r="I43" s="43"/>
      <c r="J43" s="43"/>
      <c r="K43" s="43"/>
      <c r="L43" s="135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</row>
    <row r="44" s="2" customFormat="1" ht="6.96" customHeight="1">
      <c r="A44" s="41"/>
      <c r="B44" s="42"/>
      <c r="C44" s="43"/>
      <c r="D44" s="43"/>
      <c r="E44" s="43"/>
      <c r="F44" s="43"/>
      <c r="G44" s="43"/>
      <c r="H44" s="43"/>
      <c r="I44" s="43"/>
      <c r="J44" s="43"/>
      <c r="K44" s="43"/>
      <c r="L44" s="135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12" customHeight="1">
      <c r="A45" s="41"/>
      <c r="B45" s="42"/>
      <c r="C45" s="34" t="s">
        <v>16</v>
      </c>
      <c r="D45" s="43"/>
      <c r="E45" s="43"/>
      <c r="F45" s="43"/>
      <c r="G45" s="43"/>
      <c r="H45" s="43"/>
      <c r="I45" s="43"/>
      <c r="J45" s="43"/>
      <c r="K45" s="43"/>
      <c r="L45" s="135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16.5" customHeight="1">
      <c r="A46" s="41"/>
      <c r="B46" s="42"/>
      <c r="C46" s="43"/>
      <c r="D46" s="43"/>
      <c r="E46" s="72" t="str">
        <f>E7</f>
        <v>Výměna výplní otvorů v obvodovém plášti MŠ Trávníčkova</v>
      </c>
      <c r="F46" s="43"/>
      <c r="G46" s="43"/>
      <c r="H46" s="43"/>
      <c r="I46" s="43"/>
      <c r="J46" s="43"/>
      <c r="K46" s="43"/>
      <c r="L46" s="135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6.96" customHeight="1">
      <c r="A47" s="41"/>
      <c r="B47" s="42"/>
      <c r="C47" s="43"/>
      <c r="D47" s="43"/>
      <c r="E47" s="43"/>
      <c r="F47" s="43"/>
      <c r="G47" s="43"/>
      <c r="H47" s="43"/>
      <c r="I47" s="43"/>
      <c r="J47" s="43"/>
      <c r="K47" s="43"/>
      <c r="L47" s="135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2" customHeight="1">
      <c r="A48" s="41"/>
      <c r="B48" s="42"/>
      <c r="C48" s="34" t="s">
        <v>22</v>
      </c>
      <c r="D48" s="43"/>
      <c r="E48" s="43"/>
      <c r="F48" s="29" t="str">
        <f>F10</f>
        <v>Trávníčkova 1748/39, Praha 5 - Stodůlky</v>
      </c>
      <c r="G48" s="43"/>
      <c r="H48" s="43"/>
      <c r="I48" s="34" t="s">
        <v>24</v>
      </c>
      <c r="J48" s="75" t="str">
        <f>IF(J10="","",J10)</f>
        <v>12. 11. 2021</v>
      </c>
      <c r="K48" s="43"/>
      <c r="L48" s="135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6.96" customHeight="1">
      <c r="A49" s="41"/>
      <c r="B49" s="42"/>
      <c r="C49" s="43"/>
      <c r="D49" s="43"/>
      <c r="E49" s="43"/>
      <c r="F49" s="43"/>
      <c r="G49" s="43"/>
      <c r="H49" s="43"/>
      <c r="I49" s="43"/>
      <c r="J49" s="43"/>
      <c r="K49" s="43"/>
      <c r="L49" s="135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5.15" customHeight="1">
      <c r="A50" s="41"/>
      <c r="B50" s="42"/>
      <c r="C50" s="34" t="s">
        <v>28</v>
      </c>
      <c r="D50" s="43"/>
      <c r="E50" s="43"/>
      <c r="F50" s="29" t="str">
        <f>E13</f>
        <v>Městská část Praha 13,Sluneční nám.2580/13,Praha 5</v>
      </c>
      <c r="G50" s="43"/>
      <c r="H50" s="43"/>
      <c r="I50" s="34" t="s">
        <v>34</v>
      </c>
      <c r="J50" s="39" t="str">
        <f>E19</f>
        <v xml:space="preserve"> </v>
      </c>
      <c r="K50" s="43"/>
      <c r="L50" s="135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15.15" customHeight="1">
      <c r="A51" s="41"/>
      <c r="B51" s="42"/>
      <c r="C51" s="34" t="s">
        <v>32</v>
      </c>
      <c r="D51" s="43"/>
      <c r="E51" s="43"/>
      <c r="F51" s="29" t="str">
        <f>IF(E16="","",E16)</f>
        <v>Vyplň údaj</v>
      </c>
      <c r="G51" s="43"/>
      <c r="H51" s="43"/>
      <c r="I51" s="34" t="s">
        <v>37</v>
      </c>
      <c r="J51" s="39" t="str">
        <f>E22</f>
        <v xml:space="preserve"> </v>
      </c>
      <c r="K51" s="43"/>
      <c r="L51" s="135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0.32" customHeight="1">
      <c r="A52" s="41"/>
      <c r="B52" s="42"/>
      <c r="C52" s="43"/>
      <c r="D52" s="43"/>
      <c r="E52" s="43"/>
      <c r="F52" s="43"/>
      <c r="G52" s="43"/>
      <c r="H52" s="43"/>
      <c r="I52" s="43"/>
      <c r="J52" s="43"/>
      <c r="K52" s="43"/>
      <c r="L52" s="135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29.28" customHeight="1">
      <c r="A53" s="41"/>
      <c r="B53" s="42"/>
      <c r="C53" s="163" t="s">
        <v>87</v>
      </c>
      <c r="D53" s="164"/>
      <c r="E53" s="164"/>
      <c r="F53" s="164"/>
      <c r="G53" s="164"/>
      <c r="H53" s="164"/>
      <c r="I53" s="164"/>
      <c r="J53" s="165" t="s">
        <v>88</v>
      </c>
      <c r="K53" s="164"/>
      <c r="L53" s="135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0.32" customHeight="1">
      <c r="A54" s="41"/>
      <c r="B54" s="42"/>
      <c r="C54" s="43"/>
      <c r="D54" s="43"/>
      <c r="E54" s="43"/>
      <c r="F54" s="43"/>
      <c r="G54" s="43"/>
      <c r="H54" s="43"/>
      <c r="I54" s="43"/>
      <c r="J54" s="43"/>
      <c r="K54" s="43"/>
      <c r="L54" s="135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22.8" customHeight="1">
      <c r="A55" s="41"/>
      <c r="B55" s="42"/>
      <c r="C55" s="166" t="s">
        <v>72</v>
      </c>
      <c r="D55" s="43"/>
      <c r="E55" s="43"/>
      <c r="F55" s="43"/>
      <c r="G55" s="43"/>
      <c r="H55" s="43"/>
      <c r="I55" s="43"/>
      <c r="J55" s="105">
        <f>J88</f>
        <v>0</v>
      </c>
      <c r="K55" s="43"/>
      <c r="L55" s="135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U55" s="19" t="s">
        <v>89</v>
      </c>
    </row>
    <row r="56" s="9" customFormat="1" ht="24.96" customHeight="1">
      <c r="A56" s="9"/>
      <c r="B56" s="167"/>
      <c r="C56" s="168"/>
      <c r="D56" s="169" t="s">
        <v>90</v>
      </c>
      <c r="E56" s="170"/>
      <c r="F56" s="170"/>
      <c r="G56" s="170"/>
      <c r="H56" s="170"/>
      <c r="I56" s="170"/>
      <c r="J56" s="171">
        <f>J89</f>
        <v>0</v>
      </c>
      <c r="K56" s="168"/>
      <c r="L56" s="172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</row>
    <row r="57" s="10" customFormat="1" ht="19.92" customHeight="1">
      <c r="A57" s="10"/>
      <c r="B57" s="173"/>
      <c r="C57" s="174"/>
      <c r="D57" s="175" t="s">
        <v>91</v>
      </c>
      <c r="E57" s="176"/>
      <c r="F57" s="176"/>
      <c r="G57" s="176"/>
      <c r="H57" s="176"/>
      <c r="I57" s="176"/>
      <c r="J57" s="177">
        <f>J90</f>
        <v>0</v>
      </c>
      <c r="K57" s="174"/>
      <c r="L57" s="178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</row>
    <row r="58" s="10" customFormat="1" ht="19.92" customHeight="1">
      <c r="A58" s="10"/>
      <c r="B58" s="173"/>
      <c r="C58" s="174"/>
      <c r="D58" s="175" t="s">
        <v>92</v>
      </c>
      <c r="E58" s="176"/>
      <c r="F58" s="176"/>
      <c r="G58" s="176"/>
      <c r="H58" s="176"/>
      <c r="I58" s="176"/>
      <c r="J58" s="177">
        <f>J348</f>
        <v>0</v>
      </c>
      <c r="K58" s="174"/>
      <c r="L58" s="178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</row>
    <row r="59" s="10" customFormat="1" ht="19.92" customHeight="1">
      <c r="A59" s="10"/>
      <c r="B59" s="173"/>
      <c r="C59" s="174"/>
      <c r="D59" s="175" t="s">
        <v>93</v>
      </c>
      <c r="E59" s="176"/>
      <c r="F59" s="176"/>
      <c r="G59" s="176"/>
      <c r="H59" s="176"/>
      <c r="I59" s="176"/>
      <c r="J59" s="177">
        <f>J604</f>
        <v>0</v>
      </c>
      <c r="K59" s="174"/>
      <c r="L59" s="178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</row>
    <row r="60" s="10" customFormat="1" ht="19.92" customHeight="1">
      <c r="A60" s="10"/>
      <c r="B60" s="173"/>
      <c r="C60" s="174"/>
      <c r="D60" s="175" t="s">
        <v>94</v>
      </c>
      <c r="E60" s="176"/>
      <c r="F60" s="176"/>
      <c r="G60" s="176"/>
      <c r="H60" s="176"/>
      <c r="I60" s="176"/>
      <c r="J60" s="177">
        <f>J629</f>
        <v>0</v>
      </c>
      <c r="K60" s="174"/>
      <c r="L60" s="178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</row>
    <row r="61" s="9" customFormat="1" ht="24.96" customHeight="1">
      <c r="A61" s="9"/>
      <c r="B61" s="167"/>
      <c r="C61" s="168"/>
      <c r="D61" s="169" t="s">
        <v>95</v>
      </c>
      <c r="E61" s="170"/>
      <c r="F61" s="170"/>
      <c r="G61" s="170"/>
      <c r="H61" s="170"/>
      <c r="I61" s="170"/>
      <c r="J61" s="171">
        <f>J633</f>
        <v>0</v>
      </c>
      <c r="K61" s="168"/>
      <c r="L61" s="172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10" customFormat="1" ht="19.92" customHeight="1">
      <c r="A62" s="10"/>
      <c r="B62" s="173"/>
      <c r="C62" s="174"/>
      <c r="D62" s="175" t="s">
        <v>96</v>
      </c>
      <c r="E62" s="176"/>
      <c r="F62" s="176"/>
      <c r="G62" s="176"/>
      <c r="H62" s="176"/>
      <c r="I62" s="176"/>
      <c r="J62" s="177">
        <f>J634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97</v>
      </c>
      <c r="E63" s="176"/>
      <c r="F63" s="176"/>
      <c r="G63" s="176"/>
      <c r="H63" s="176"/>
      <c r="I63" s="176"/>
      <c r="J63" s="177">
        <f>J654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98</v>
      </c>
      <c r="E64" s="176"/>
      <c r="F64" s="176"/>
      <c r="G64" s="176"/>
      <c r="H64" s="176"/>
      <c r="I64" s="176"/>
      <c r="J64" s="177">
        <f>J791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99</v>
      </c>
      <c r="E65" s="176"/>
      <c r="F65" s="176"/>
      <c r="G65" s="176"/>
      <c r="H65" s="176"/>
      <c r="I65" s="176"/>
      <c r="J65" s="177">
        <f>J801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100</v>
      </c>
      <c r="E66" s="176"/>
      <c r="F66" s="176"/>
      <c r="G66" s="176"/>
      <c r="H66" s="176"/>
      <c r="I66" s="176"/>
      <c r="J66" s="177">
        <f>J804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101</v>
      </c>
      <c r="E67" s="176"/>
      <c r="F67" s="176"/>
      <c r="G67" s="176"/>
      <c r="H67" s="176"/>
      <c r="I67" s="176"/>
      <c r="J67" s="177">
        <f>J811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3"/>
      <c r="C68" s="174"/>
      <c r="D68" s="175" t="s">
        <v>102</v>
      </c>
      <c r="E68" s="176"/>
      <c r="F68" s="176"/>
      <c r="G68" s="176"/>
      <c r="H68" s="176"/>
      <c r="I68" s="176"/>
      <c r="J68" s="177">
        <f>J814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3"/>
      <c r="C69" s="174"/>
      <c r="D69" s="175" t="s">
        <v>103</v>
      </c>
      <c r="E69" s="176"/>
      <c r="F69" s="176"/>
      <c r="G69" s="176"/>
      <c r="H69" s="176"/>
      <c r="I69" s="176"/>
      <c r="J69" s="177">
        <f>J963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9" customFormat="1" ht="24.96" customHeight="1">
      <c r="A70" s="9"/>
      <c r="B70" s="167"/>
      <c r="C70" s="168"/>
      <c r="D70" s="169" t="s">
        <v>104</v>
      </c>
      <c r="E70" s="170"/>
      <c r="F70" s="170"/>
      <c r="G70" s="170"/>
      <c r="H70" s="170"/>
      <c r="I70" s="170"/>
      <c r="J70" s="171">
        <f>J991</f>
        <v>0</v>
      </c>
      <c r="K70" s="168"/>
      <c r="L70" s="172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2" customFormat="1" ht="21.84" customHeight="1">
      <c r="A71" s="41"/>
      <c r="B71" s="42"/>
      <c r="C71" s="43"/>
      <c r="D71" s="43"/>
      <c r="E71" s="43"/>
      <c r="F71" s="43"/>
      <c r="G71" s="43"/>
      <c r="H71" s="43"/>
      <c r="I71" s="43"/>
      <c r="J71" s="43"/>
      <c r="K71" s="43"/>
      <c r="L71" s="135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6.96" customHeight="1">
      <c r="A72" s="41"/>
      <c r="B72" s="62"/>
      <c r="C72" s="63"/>
      <c r="D72" s="63"/>
      <c r="E72" s="63"/>
      <c r="F72" s="63"/>
      <c r="G72" s="63"/>
      <c r="H72" s="63"/>
      <c r="I72" s="63"/>
      <c r="J72" s="63"/>
      <c r="K72" s="63"/>
      <c r="L72" s="135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6" s="2" customFormat="1" ht="6.96" customHeight="1">
      <c r="A76" s="41"/>
      <c r="B76" s="64"/>
      <c r="C76" s="65"/>
      <c r="D76" s="65"/>
      <c r="E76" s="65"/>
      <c r="F76" s="65"/>
      <c r="G76" s="65"/>
      <c r="H76" s="65"/>
      <c r="I76" s="65"/>
      <c r="J76" s="65"/>
      <c r="K76" s="65"/>
      <c r="L76" s="135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24.96" customHeight="1">
      <c r="A77" s="41"/>
      <c r="B77" s="42"/>
      <c r="C77" s="25" t="s">
        <v>105</v>
      </c>
      <c r="D77" s="43"/>
      <c r="E77" s="43"/>
      <c r="F77" s="43"/>
      <c r="G77" s="43"/>
      <c r="H77" s="43"/>
      <c r="I77" s="43"/>
      <c r="J77" s="43"/>
      <c r="K77" s="43"/>
      <c r="L77" s="135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35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4" t="s">
        <v>16</v>
      </c>
      <c r="D79" s="43"/>
      <c r="E79" s="43"/>
      <c r="F79" s="43"/>
      <c r="G79" s="43"/>
      <c r="H79" s="43"/>
      <c r="I79" s="43"/>
      <c r="J79" s="43"/>
      <c r="K79" s="43"/>
      <c r="L79" s="135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6.5" customHeight="1">
      <c r="A80" s="41"/>
      <c r="B80" s="42"/>
      <c r="C80" s="43"/>
      <c r="D80" s="43"/>
      <c r="E80" s="72" t="str">
        <f>E7</f>
        <v>Výměna výplní otvorů v obvodovém plášti MŠ Trávníčkova</v>
      </c>
      <c r="F80" s="43"/>
      <c r="G80" s="43"/>
      <c r="H80" s="43"/>
      <c r="I80" s="43"/>
      <c r="J80" s="43"/>
      <c r="K80" s="43"/>
      <c r="L80" s="135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6.96" customHeight="1">
      <c r="A81" s="41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35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2" customHeight="1">
      <c r="A82" s="41"/>
      <c r="B82" s="42"/>
      <c r="C82" s="34" t="s">
        <v>22</v>
      </c>
      <c r="D82" s="43"/>
      <c r="E82" s="43"/>
      <c r="F82" s="29" t="str">
        <f>F10</f>
        <v>Trávníčkova 1748/39, Praha 5 - Stodůlky</v>
      </c>
      <c r="G82" s="43"/>
      <c r="H82" s="43"/>
      <c r="I82" s="34" t="s">
        <v>24</v>
      </c>
      <c r="J82" s="75" t="str">
        <f>IF(J10="","",J10)</f>
        <v>12. 11. 2021</v>
      </c>
      <c r="K82" s="43"/>
      <c r="L82" s="135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35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5.15" customHeight="1">
      <c r="A84" s="41"/>
      <c r="B84" s="42"/>
      <c r="C84" s="34" t="s">
        <v>28</v>
      </c>
      <c r="D84" s="43"/>
      <c r="E84" s="43"/>
      <c r="F84" s="29" t="str">
        <f>E13</f>
        <v>Městská část Praha 13,Sluneční nám.2580/13,Praha 5</v>
      </c>
      <c r="G84" s="43"/>
      <c r="H84" s="43"/>
      <c r="I84" s="34" t="s">
        <v>34</v>
      </c>
      <c r="J84" s="39" t="str">
        <f>E19</f>
        <v xml:space="preserve"> </v>
      </c>
      <c r="K84" s="43"/>
      <c r="L84" s="135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5.15" customHeight="1">
      <c r="A85" s="41"/>
      <c r="B85" s="42"/>
      <c r="C85" s="34" t="s">
        <v>32</v>
      </c>
      <c r="D85" s="43"/>
      <c r="E85" s="43"/>
      <c r="F85" s="29" t="str">
        <f>IF(E16="","",E16)</f>
        <v>Vyplň údaj</v>
      </c>
      <c r="G85" s="43"/>
      <c r="H85" s="43"/>
      <c r="I85" s="34" t="s">
        <v>37</v>
      </c>
      <c r="J85" s="39" t="str">
        <f>E22</f>
        <v xml:space="preserve"> </v>
      </c>
      <c r="K85" s="43"/>
      <c r="L85" s="135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0.32" customHeight="1">
      <c r="A86" s="41"/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135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11" customFormat="1" ht="29.28" customHeight="1">
      <c r="A87" s="179"/>
      <c r="B87" s="180"/>
      <c r="C87" s="181" t="s">
        <v>106</v>
      </c>
      <c r="D87" s="182" t="s">
        <v>59</v>
      </c>
      <c r="E87" s="182" t="s">
        <v>55</v>
      </c>
      <c r="F87" s="182" t="s">
        <v>56</v>
      </c>
      <c r="G87" s="182" t="s">
        <v>107</v>
      </c>
      <c r="H87" s="182" t="s">
        <v>108</v>
      </c>
      <c r="I87" s="182" t="s">
        <v>109</v>
      </c>
      <c r="J87" s="182" t="s">
        <v>88</v>
      </c>
      <c r="K87" s="183" t="s">
        <v>110</v>
      </c>
      <c r="L87" s="184"/>
      <c r="M87" s="95" t="s">
        <v>21</v>
      </c>
      <c r="N87" s="96" t="s">
        <v>44</v>
      </c>
      <c r="O87" s="96" t="s">
        <v>111</v>
      </c>
      <c r="P87" s="96" t="s">
        <v>112</v>
      </c>
      <c r="Q87" s="96" t="s">
        <v>113</v>
      </c>
      <c r="R87" s="96" t="s">
        <v>114</v>
      </c>
      <c r="S87" s="96" t="s">
        <v>115</v>
      </c>
      <c r="T87" s="97" t="s">
        <v>116</v>
      </c>
      <c r="U87" s="179"/>
      <c r="V87" s="179"/>
      <c r="W87" s="179"/>
      <c r="X87" s="179"/>
      <c r="Y87" s="179"/>
      <c r="Z87" s="179"/>
      <c r="AA87" s="179"/>
      <c r="AB87" s="179"/>
      <c r="AC87" s="179"/>
      <c r="AD87" s="179"/>
      <c r="AE87" s="179"/>
    </row>
    <row r="88" s="2" customFormat="1" ht="22.8" customHeight="1">
      <c r="A88" s="41"/>
      <c r="B88" s="42"/>
      <c r="C88" s="102" t="s">
        <v>117</v>
      </c>
      <c r="D88" s="43"/>
      <c r="E88" s="43"/>
      <c r="F88" s="43"/>
      <c r="G88" s="43"/>
      <c r="H88" s="43"/>
      <c r="I88" s="43"/>
      <c r="J88" s="185">
        <f>BK88</f>
        <v>0</v>
      </c>
      <c r="K88" s="43"/>
      <c r="L88" s="47"/>
      <c r="M88" s="98"/>
      <c r="N88" s="186"/>
      <c r="O88" s="99"/>
      <c r="P88" s="187">
        <f>P89+P633+P991</f>
        <v>0</v>
      </c>
      <c r="Q88" s="99"/>
      <c r="R88" s="187">
        <f>R89+R633+R991</f>
        <v>8.5013034300000001</v>
      </c>
      <c r="S88" s="99"/>
      <c r="T88" s="188">
        <f>T89+T633+T991</f>
        <v>17.256121999999998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T88" s="19" t="s">
        <v>73</v>
      </c>
      <c r="AU88" s="19" t="s">
        <v>89</v>
      </c>
      <c r="BK88" s="189">
        <f>BK89+BK633+BK991</f>
        <v>0</v>
      </c>
    </row>
    <row r="89" s="12" customFormat="1" ht="25.92" customHeight="1">
      <c r="A89" s="12"/>
      <c r="B89" s="190"/>
      <c r="C89" s="191"/>
      <c r="D89" s="192" t="s">
        <v>73</v>
      </c>
      <c r="E89" s="193" t="s">
        <v>118</v>
      </c>
      <c r="F89" s="193" t="s">
        <v>119</v>
      </c>
      <c r="G89" s="191"/>
      <c r="H89" s="191"/>
      <c r="I89" s="194"/>
      <c r="J89" s="195">
        <f>BK89</f>
        <v>0</v>
      </c>
      <c r="K89" s="191"/>
      <c r="L89" s="196"/>
      <c r="M89" s="197"/>
      <c r="N89" s="198"/>
      <c r="O89" s="198"/>
      <c r="P89" s="199">
        <f>P90+P348+P604+P629</f>
        <v>0</v>
      </c>
      <c r="Q89" s="198"/>
      <c r="R89" s="199">
        <f>R90+R348+R604+R629</f>
        <v>5.6389290599999997</v>
      </c>
      <c r="S89" s="198"/>
      <c r="T89" s="200">
        <f>T90+T348+T604+T629</f>
        <v>15.165593999999999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1" t="s">
        <v>79</v>
      </c>
      <c r="AT89" s="202" t="s">
        <v>73</v>
      </c>
      <c r="AU89" s="202" t="s">
        <v>74</v>
      </c>
      <c r="AY89" s="201" t="s">
        <v>120</v>
      </c>
      <c r="BK89" s="203">
        <f>BK90+BK348+BK604+BK629</f>
        <v>0</v>
      </c>
    </row>
    <row r="90" s="12" customFormat="1" ht="22.8" customHeight="1">
      <c r="A90" s="12"/>
      <c r="B90" s="190"/>
      <c r="C90" s="191"/>
      <c r="D90" s="192" t="s">
        <v>73</v>
      </c>
      <c r="E90" s="204" t="s">
        <v>121</v>
      </c>
      <c r="F90" s="204" t="s">
        <v>122</v>
      </c>
      <c r="G90" s="191"/>
      <c r="H90" s="191"/>
      <c r="I90" s="194"/>
      <c r="J90" s="205">
        <f>BK90</f>
        <v>0</v>
      </c>
      <c r="K90" s="191"/>
      <c r="L90" s="196"/>
      <c r="M90" s="197"/>
      <c r="N90" s="198"/>
      <c r="O90" s="198"/>
      <c r="P90" s="199">
        <f>SUM(P91:P347)</f>
        <v>0</v>
      </c>
      <c r="Q90" s="198"/>
      <c r="R90" s="199">
        <f>SUM(R91:R347)</f>
        <v>5.6011958599999998</v>
      </c>
      <c r="S90" s="198"/>
      <c r="T90" s="200">
        <f>SUM(T91:T347)</f>
        <v>0.95999999999999996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1" t="s">
        <v>79</v>
      </c>
      <c r="AT90" s="202" t="s">
        <v>73</v>
      </c>
      <c r="AU90" s="202" t="s">
        <v>79</v>
      </c>
      <c r="AY90" s="201" t="s">
        <v>120</v>
      </c>
      <c r="BK90" s="203">
        <f>SUM(BK91:BK347)</f>
        <v>0</v>
      </c>
    </row>
    <row r="91" s="2" customFormat="1" ht="24.15" customHeight="1">
      <c r="A91" s="41"/>
      <c r="B91" s="42"/>
      <c r="C91" s="206" t="s">
        <v>79</v>
      </c>
      <c r="D91" s="206" t="s">
        <v>123</v>
      </c>
      <c r="E91" s="207" t="s">
        <v>124</v>
      </c>
      <c r="F91" s="208" t="s">
        <v>125</v>
      </c>
      <c r="G91" s="209" t="s">
        <v>126</v>
      </c>
      <c r="H91" s="210">
        <v>198</v>
      </c>
      <c r="I91" s="211"/>
      <c r="J91" s="212">
        <f>ROUND(I91*H91,2)</f>
        <v>0</v>
      </c>
      <c r="K91" s="208" t="s">
        <v>21</v>
      </c>
      <c r="L91" s="47"/>
      <c r="M91" s="213" t="s">
        <v>21</v>
      </c>
      <c r="N91" s="214" t="s">
        <v>45</v>
      </c>
      <c r="O91" s="87"/>
      <c r="P91" s="215">
        <f>O91*H91</f>
        <v>0</v>
      </c>
      <c r="Q91" s="215">
        <v>0.010319999999999999</v>
      </c>
      <c r="R91" s="215">
        <f>Q91*H91</f>
        <v>2.0433599999999998</v>
      </c>
      <c r="S91" s="215">
        <v>0</v>
      </c>
      <c r="T91" s="216">
        <f>S91*H91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17" t="s">
        <v>127</v>
      </c>
      <c r="AT91" s="217" t="s">
        <v>123</v>
      </c>
      <c r="AU91" s="217" t="s">
        <v>84</v>
      </c>
      <c r="AY91" s="19" t="s">
        <v>120</v>
      </c>
      <c r="BE91" s="218">
        <f>IF(N91="základní",J91,0)</f>
        <v>0</v>
      </c>
      <c r="BF91" s="218">
        <f>IF(N91="snížená",J91,0)</f>
        <v>0</v>
      </c>
      <c r="BG91" s="218">
        <f>IF(N91="zákl. přenesená",J91,0)</f>
        <v>0</v>
      </c>
      <c r="BH91" s="218">
        <f>IF(N91="sníž. přenesená",J91,0)</f>
        <v>0</v>
      </c>
      <c r="BI91" s="218">
        <f>IF(N91="nulová",J91,0)</f>
        <v>0</v>
      </c>
      <c r="BJ91" s="19" t="s">
        <v>79</v>
      </c>
      <c r="BK91" s="218">
        <f>ROUND(I91*H91,2)</f>
        <v>0</v>
      </c>
      <c r="BL91" s="19" t="s">
        <v>127</v>
      </c>
      <c r="BM91" s="217" t="s">
        <v>128</v>
      </c>
    </row>
    <row r="92" s="2" customFormat="1">
      <c r="A92" s="41"/>
      <c r="B92" s="42"/>
      <c r="C92" s="43"/>
      <c r="D92" s="219" t="s">
        <v>129</v>
      </c>
      <c r="E92" s="43"/>
      <c r="F92" s="220" t="s">
        <v>125</v>
      </c>
      <c r="G92" s="43"/>
      <c r="H92" s="43"/>
      <c r="I92" s="221"/>
      <c r="J92" s="43"/>
      <c r="K92" s="43"/>
      <c r="L92" s="47"/>
      <c r="M92" s="222"/>
      <c r="N92" s="223"/>
      <c r="O92" s="87"/>
      <c r="P92" s="87"/>
      <c r="Q92" s="87"/>
      <c r="R92" s="87"/>
      <c r="S92" s="87"/>
      <c r="T92" s="88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19" t="s">
        <v>129</v>
      </c>
      <c r="AU92" s="19" t="s">
        <v>84</v>
      </c>
    </row>
    <row r="93" s="13" customFormat="1">
      <c r="A93" s="13"/>
      <c r="B93" s="224"/>
      <c r="C93" s="225"/>
      <c r="D93" s="219" t="s">
        <v>130</v>
      </c>
      <c r="E93" s="226" t="s">
        <v>21</v>
      </c>
      <c r="F93" s="227" t="s">
        <v>131</v>
      </c>
      <c r="G93" s="225"/>
      <c r="H93" s="228">
        <v>210.59999999999999</v>
      </c>
      <c r="I93" s="229"/>
      <c r="J93" s="225"/>
      <c r="K93" s="225"/>
      <c r="L93" s="230"/>
      <c r="M93" s="231"/>
      <c r="N93" s="232"/>
      <c r="O93" s="232"/>
      <c r="P93" s="232"/>
      <c r="Q93" s="232"/>
      <c r="R93" s="232"/>
      <c r="S93" s="232"/>
      <c r="T93" s="23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4" t="s">
        <v>130</v>
      </c>
      <c r="AU93" s="234" t="s">
        <v>84</v>
      </c>
      <c r="AV93" s="13" t="s">
        <v>84</v>
      </c>
      <c r="AW93" s="13" t="s">
        <v>36</v>
      </c>
      <c r="AX93" s="13" t="s">
        <v>74</v>
      </c>
      <c r="AY93" s="234" t="s">
        <v>120</v>
      </c>
    </row>
    <row r="94" s="13" customFormat="1">
      <c r="A94" s="13"/>
      <c r="B94" s="224"/>
      <c r="C94" s="225"/>
      <c r="D94" s="219" t="s">
        <v>130</v>
      </c>
      <c r="E94" s="226" t="s">
        <v>21</v>
      </c>
      <c r="F94" s="227" t="s">
        <v>132</v>
      </c>
      <c r="G94" s="225"/>
      <c r="H94" s="228">
        <v>-12.6</v>
      </c>
      <c r="I94" s="229"/>
      <c r="J94" s="225"/>
      <c r="K94" s="225"/>
      <c r="L94" s="230"/>
      <c r="M94" s="231"/>
      <c r="N94" s="232"/>
      <c r="O94" s="232"/>
      <c r="P94" s="232"/>
      <c r="Q94" s="232"/>
      <c r="R94" s="232"/>
      <c r="S94" s="232"/>
      <c r="T94" s="23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34" t="s">
        <v>130</v>
      </c>
      <c r="AU94" s="234" t="s">
        <v>84</v>
      </c>
      <c r="AV94" s="13" t="s">
        <v>84</v>
      </c>
      <c r="AW94" s="13" t="s">
        <v>36</v>
      </c>
      <c r="AX94" s="13" t="s">
        <v>74</v>
      </c>
      <c r="AY94" s="234" t="s">
        <v>120</v>
      </c>
    </row>
    <row r="95" s="14" customFormat="1">
      <c r="A95" s="14"/>
      <c r="B95" s="235"/>
      <c r="C95" s="236"/>
      <c r="D95" s="219" t="s">
        <v>130</v>
      </c>
      <c r="E95" s="237" t="s">
        <v>21</v>
      </c>
      <c r="F95" s="238" t="s">
        <v>133</v>
      </c>
      <c r="G95" s="236"/>
      <c r="H95" s="239">
        <v>198</v>
      </c>
      <c r="I95" s="240"/>
      <c r="J95" s="236"/>
      <c r="K95" s="236"/>
      <c r="L95" s="241"/>
      <c r="M95" s="242"/>
      <c r="N95" s="243"/>
      <c r="O95" s="243"/>
      <c r="P95" s="243"/>
      <c r="Q95" s="243"/>
      <c r="R95" s="243"/>
      <c r="S95" s="243"/>
      <c r="T95" s="24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45" t="s">
        <v>130</v>
      </c>
      <c r="AU95" s="245" t="s">
        <v>84</v>
      </c>
      <c r="AV95" s="14" t="s">
        <v>127</v>
      </c>
      <c r="AW95" s="14" t="s">
        <v>36</v>
      </c>
      <c r="AX95" s="14" t="s">
        <v>79</v>
      </c>
      <c r="AY95" s="245" t="s">
        <v>120</v>
      </c>
    </row>
    <row r="96" s="2" customFormat="1" ht="24.15" customHeight="1">
      <c r="A96" s="41"/>
      <c r="B96" s="42"/>
      <c r="C96" s="206" t="s">
        <v>84</v>
      </c>
      <c r="D96" s="206" t="s">
        <v>123</v>
      </c>
      <c r="E96" s="207" t="s">
        <v>134</v>
      </c>
      <c r="F96" s="208" t="s">
        <v>135</v>
      </c>
      <c r="G96" s="209" t="s">
        <v>126</v>
      </c>
      <c r="H96" s="210">
        <v>493.69999999999999</v>
      </c>
      <c r="I96" s="211"/>
      <c r="J96" s="212">
        <f>ROUND(I96*H96,2)</f>
        <v>0</v>
      </c>
      <c r="K96" s="208" t="s">
        <v>136</v>
      </c>
      <c r="L96" s="47"/>
      <c r="M96" s="213" t="s">
        <v>21</v>
      </c>
      <c r="N96" s="214" t="s">
        <v>45</v>
      </c>
      <c r="O96" s="87"/>
      <c r="P96" s="215">
        <f>O96*H96</f>
        <v>0</v>
      </c>
      <c r="Q96" s="215">
        <v>0.0015</v>
      </c>
      <c r="R96" s="215">
        <f>Q96*H96</f>
        <v>0.74055000000000004</v>
      </c>
      <c r="S96" s="215">
        <v>0</v>
      </c>
      <c r="T96" s="216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17" t="s">
        <v>127</v>
      </c>
      <c r="AT96" s="217" t="s">
        <v>123</v>
      </c>
      <c r="AU96" s="217" t="s">
        <v>84</v>
      </c>
      <c r="AY96" s="19" t="s">
        <v>120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79</v>
      </c>
      <c r="BK96" s="218">
        <f>ROUND(I96*H96,2)</f>
        <v>0</v>
      </c>
      <c r="BL96" s="19" t="s">
        <v>127</v>
      </c>
      <c r="BM96" s="217" t="s">
        <v>137</v>
      </c>
    </row>
    <row r="97" s="2" customFormat="1">
      <c r="A97" s="41"/>
      <c r="B97" s="42"/>
      <c r="C97" s="43"/>
      <c r="D97" s="219" t="s">
        <v>129</v>
      </c>
      <c r="E97" s="43"/>
      <c r="F97" s="220" t="s">
        <v>138</v>
      </c>
      <c r="G97" s="43"/>
      <c r="H97" s="43"/>
      <c r="I97" s="221"/>
      <c r="J97" s="43"/>
      <c r="K97" s="43"/>
      <c r="L97" s="47"/>
      <c r="M97" s="222"/>
      <c r="N97" s="223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19" t="s">
        <v>129</v>
      </c>
      <c r="AU97" s="19" t="s">
        <v>84</v>
      </c>
    </row>
    <row r="98" s="2" customFormat="1">
      <c r="A98" s="41"/>
      <c r="B98" s="42"/>
      <c r="C98" s="43"/>
      <c r="D98" s="246" t="s">
        <v>139</v>
      </c>
      <c r="E98" s="43"/>
      <c r="F98" s="247" t="s">
        <v>140</v>
      </c>
      <c r="G98" s="43"/>
      <c r="H98" s="43"/>
      <c r="I98" s="221"/>
      <c r="J98" s="43"/>
      <c r="K98" s="43"/>
      <c r="L98" s="47"/>
      <c r="M98" s="222"/>
      <c r="N98" s="223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19" t="s">
        <v>139</v>
      </c>
      <c r="AU98" s="19" t="s">
        <v>84</v>
      </c>
    </row>
    <row r="99" s="13" customFormat="1">
      <c r="A99" s="13"/>
      <c r="B99" s="224"/>
      <c r="C99" s="225"/>
      <c r="D99" s="219" t="s">
        <v>130</v>
      </c>
      <c r="E99" s="226" t="s">
        <v>21</v>
      </c>
      <c r="F99" s="227" t="s">
        <v>141</v>
      </c>
      <c r="G99" s="225"/>
      <c r="H99" s="228">
        <v>9</v>
      </c>
      <c r="I99" s="229"/>
      <c r="J99" s="225"/>
      <c r="K99" s="225"/>
      <c r="L99" s="230"/>
      <c r="M99" s="231"/>
      <c r="N99" s="232"/>
      <c r="O99" s="232"/>
      <c r="P99" s="232"/>
      <c r="Q99" s="232"/>
      <c r="R99" s="232"/>
      <c r="S99" s="232"/>
      <c r="T99" s="23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4" t="s">
        <v>130</v>
      </c>
      <c r="AU99" s="234" t="s">
        <v>84</v>
      </c>
      <c r="AV99" s="13" t="s">
        <v>84</v>
      </c>
      <c r="AW99" s="13" t="s">
        <v>36</v>
      </c>
      <c r="AX99" s="13" t="s">
        <v>74</v>
      </c>
      <c r="AY99" s="234" t="s">
        <v>120</v>
      </c>
    </row>
    <row r="100" s="13" customFormat="1">
      <c r="A100" s="13"/>
      <c r="B100" s="224"/>
      <c r="C100" s="225"/>
      <c r="D100" s="219" t="s">
        <v>130</v>
      </c>
      <c r="E100" s="226" t="s">
        <v>21</v>
      </c>
      <c r="F100" s="227" t="s">
        <v>142</v>
      </c>
      <c r="G100" s="225"/>
      <c r="H100" s="228">
        <v>6</v>
      </c>
      <c r="I100" s="229"/>
      <c r="J100" s="225"/>
      <c r="K100" s="225"/>
      <c r="L100" s="230"/>
      <c r="M100" s="231"/>
      <c r="N100" s="232"/>
      <c r="O100" s="232"/>
      <c r="P100" s="232"/>
      <c r="Q100" s="232"/>
      <c r="R100" s="232"/>
      <c r="S100" s="232"/>
      <c r="T100" s="23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4" t="s">
        <v>130</v>
      </c>
      <c r="AU100" s="234" t="s">
        <v>84</v>
      </c>
      <c r="AV100" s="13" t="s">
        <v>84</v>
      </c>
      <c r="AW100" s="13" t="s">
        <v>36</v>
      </c>
      <c r="AX100" s="13" t="s">
        <v>74</v>
      </c>
      <c r="AY100" s="234" t="s">
        <v>120</v>
      </c>
    </row>
    <row r="101" s="13" customFormat="1">
      <c r="A101" s="13"/>
      <c r="B101" s="224"/>
      <c r="C101" s="225"/>
      <c r="D101" s="219" t="s">
        <v>130</v>
      </c>
      <c r="E101" s="226" t="s">
        <v>21</v>
      </c>
      <c r="F101" s="227" t="s">
        <v>143</v>
      </c>
      <c r="G101" s="225"/>
      <c r="H101" s="228">
        <v>6.2999999999999998</v>
      </c>
      <c r="I101" s="229"/>
      <c r="J101" s="225"/>
      <c r="K101" s="225"/>
      <c r="L101" s="230"/>
      <c r="M101" s="231"/>
      <c r="N101" s="232"/>
      <c r="O101" s="232"/>
      <c r="P101" s="232"/>
      <c r="Q101" s="232"/>
      <c r="R101" s="232"/>
      <c r="S101" s="232"/>
      <c r="T101" s="23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4" t="s">
        <v>130</v>
      </c>
      <c r="AU101" s="234" t="s">
        <v>84</v>
      </c>
      <c r="AV101" s="13" t="s">
        <v>84</v>
      </c>
      <c r="AW101" s="13" t="s">
        <v>36</v>
      </c>
      <c r="AX101" s="13" t="s">
        <v>74</v>
      </c>
      <c r="AY101" s="234" t="s">
        <v>120</v>
      </c>
    </row>
    <row r="102" s="13" customFormat="1">
      <c r="A102" s="13"/>
      <c r="B102" s="224"/>
      <c r="C102" s="225"/>
      <c r="D102" s="219" t="s">
        <v>130</v>
      </c>
      <c r="E102" s="226" t="s">
        <v>21</v>
      </c>
      <c r="F102" s="227" t="s">
        <v>144</v>
      </c>
      <c r="G102" s="225"/>
      <c r="H102" s="228">
        <v>6.2999999999999998</v>
      </c>
      <c r="I102" s="229"/>
      <c r="J102" s="225"/>
      <c r="K102" s="225"/>
      <c r="L102" s="230"/>
      <c r="M102" s="231"/>
      <c r="N102" s="232"/>
      <c r="O102" s="232"/>
      <c r="P102" s="232"/>
      <c r="Q102" s="232"/>
      <c r="R102" s="232"/>
      <c r="S102" s="232"/>
      <c r="T102" s="23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4" t="s">
        <v>130</v>
      </c>
      <c r="AU102" s="234" t="s">
        <v>84</v>
      </c>
      <c r="AV102" s="13" t="s">
        <v>84</v>
      </c>
      <c r="AW102" s="13" t="s">
        <v>36</v>
      </c>
      <c r="AX102" s="13" t="s">
        <v>74</v>
      </c>
      <c r="AY102" s="234" t="s">
        <v>120</v>
      </c>
    </row>
    <row r="103" s="13" customFormat="1">
      <c r="A103" s="13"/>
      <c r="B103" s="224"/>
      <c r="C103" s="225"/>
      <c r="D103" s="219" t="s">
        <v>130</v>
      </c>
      <c r="E103" s="226" t="s">
        <v>21</v>
      </c>
      <c r="F103" s="227" t="s">
        <v>145</v>
      </c>
      <c r="G103" s="225"/>
      <c r="H103" s="228">
        <v>37.100000000000001</v>
      </c>
      <c r="I103" s="229"/>
      <c r="J103" s="225"/>
      <c r="K103" s="225"/>
      <c r="L103" s="230"/>
      <c r="M103" s="231"/>
      <c r="N103" s="232"/>
      <c r="O103" s="232"/>
      <c r="P103" s="232"/>
      <c r="Q103" s="232"/>
      <c r="R103" s="232"/>
      <c r="S103" s="232"/>
      <c r="T103" s="23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4" t="s">
        <v>130</v>
      </c>
      <c r="AU103" s="234" t="s">
        <v>84</v>
      </c>
      <c r="AV103" s="13" t="s">
        <v>84</v>
      </c>
      <c r="AW103" s="13" t="s">
        <v>36</v>
      </c>
      <c r="AX103" s="13" t="s">
        <v>74</v>
      </c>
      <c r="AY103" s="234" t="s">
        <v>120</v>
      </c>
    </row>
    <row r="104" s="13" customFormat="1">
      <c r="A104" s="13"/>
      <c r="B104" s="224"/>
      <c r="C104" s="225"/>
      <c r="D104" s="219" t="s">
        <v>130</v>
      </c>
      <c r="E104" s="226" t="s">
        <v>21</v>
      </c>
      <c r="F104" s="227" t="s">
        <v>146</v>
      </c>
      <c r="G104" s="225"/>
      <c r="H104" s="228">
        <v>26.5</v>
      </c>
      <c r="I104" s="229"/>
      <c r="J104" s="225"/>
      <c r="K104" s="225"/>
      <c r="L104" s="230"/>
      <c r="M104" s="231"/>
      <c r="N104" s="232"/>
      <c r="O104" s="232"/>
      <c r="P104" s="232"/>
      <c r="Q104" s="232"/>
      <c r="R104" s="232"/>
      <c r="S104" s="232"/>
      <c r="T104" s="23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4" t="s">
        <v>130</v>
      </c>
      <c r="AU104" s="234" t="s">
        <v>84</v>
      </c>
      <c r="AV104" s="13" t="s">
        <v>84</v>
      </c>
      <c r="AW104" s="13" t="s">
        <v>36</v>
      </c>
      <c r="AX104" s="13" t="s">
        <v>74</v>
      </c>
      <c r="AY104" s="234" t="s">
        <v>120</v>
      </c>
    </row>
    <row r="105" s="13" customFormat="1">
      <c r="A105" s="13"/>
      <c r="B105" s="224"/>
      <c r="C105" s="225"/>
      <c r="D105" s="219" t="s">
        <v>130</v>
      </c>
      <c r="E105" s="226" t="s">
        <v>21</v>
      </c>
      <c r="F105" s="227" t="s">
        <v>147</v>
      </c>
      <c r="G105" s="225"/>
      <c r="H105" s="228">
        <v>19</v>
      </c>
      <c r="I105" s="229"/>
      <c r="J105" s="225"/>
      <c r="K105" s="225"/>
      <c r="L105" s="230"/>
      <c r="M105" s="231"/>
      <c r="N105" s="232"/>
      <c r="O105" s="232"/>
      <c r="P105" s="232"/>
      <c r="Q105" s="232"/>
      <c r="R105" s="232"/>
      <c r="S105" s="232"/>
      <c r="T105" s="23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4" t="s">
        <v>130</v>
      </c>
      <c r="AU105" s="234" t="s">
        <v>84</v>
      </c>
      <c r="AV105" s="13" t="s">
        <v>84</v>
      </c>
      <c r="AW105" s="13" t="s">
        <v>36</v>
      </c>
      <c r="AX105" s="13" t="s">
        <v>74</v>
      </c>
      <c r="AY105" s="234" t="s">
        <v>120</v>
      </c>
    </row>
    <row r="106" s="13" customFormat="1">
      <c r="A106" s="13"/>
      <c r="B106" s="224"/>
      <c r="C106" s="225"/>
      <c r="D106" s="219" t="s">
        <v>130</v>
      </c>
      <c r="E106" s="226" t="s">
        <v>21</v>
      </c>
      <c r="F106" s="227" t="s">
        <v>148</v>
      </c>
      <c r="G106" s="225"/>
      <c r="H106" s="228">
        <v>19</v>
      </c>
      <c r="I106" s="229"/>
      <c r="J106" s="225"/>
      <c r="K106" s="225"/>
      <c r="L106" s="230"/>
      <c r="M106" s="231"/>
      <c r="N106" s="232"/>
      <c r="O106" s="232"/>
      <c r="P106" s="232"/>
      <c r="Q106" s="232"/>
      <c r="R106" s="232"/>
      <c r="S106" s="232"/>
      <c r="T106" s="23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4" t="s">
        <v>130</v>
      </c>
      <c r="AU106" s="234" t="s">
        <v>84</v>
      </c>
      <c r="AV106" s="13" t="s">
        <v>84</v>
      </c>
      <c r="AW106" s="13" t="s">
        <v>36</v>
      </c>
      <c r="AX106" s="13" t="s">
        <v>74</v>
      </c>
      <c r="AY106" s="234" t="s">
        <v>120</v>
      </c>
    </row>
    <row r="107" s="13" customFormat="1">
      <c r="A107" s="13"/>
      <c r="B107" s="224"/>
      <c r="C107" s="225"/>
      <c r="D107" s="219" t="s">
        <v>130</v>
      </c>
      <c r="E107" s="226" t="s">
        <v>21</v>
      </c>
      <c r="F107" s="227" t="s">
        <v>149</v>
      </c>
      <c r="G107" s="225"/>
      <c r="H107" s="228">
        <v>6.7999999999999998</v>
      </c>
      <c r="I107" s="229"/>
      <c r="J107" s="225"/>
      <c r="K107" s="225"/>
      <c r="L107" s="230"/>
      <c r="M107" s="231"/>
      <c r="N107" s="232"/>
      <c r="O107" s="232"/>
      <c r="P107" s="232"/>
      <c r="Q107" s="232"/>
      <c r="R107" s="232"/>
      <c r="S107" s="232"/>
      <c r="T107" s="23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4" t="s">
        <v>130</v>
      </c>
      <c r="AU107" s="234" t="s">
        <v>84</v>
      </c>
      <c r="AV107" s="13" t="s">
        <v>84</v>
      </c>
      <c r="AW107" s="13" t="s">
        <v>36</v>
      </c>
      <c r="AX107" s="13" t="s">
        <v>74</v>
      </c>
      <c r="AY107" s="234" t="s">
        <v>120</v>
      </c>
    </row>
    <row r="108" s="13" customFormat="1">
      <c r="A108" s="13"/>
      <c r="B108" s="224"/>
      <c r="C108" s="225"/>
      <c r="D108" s="219" t="s">
        <v>130</v>
      </c>
      <c r="E108" s="226" t="s">
        <v>21</v>
      </c>
      <c r="F108" s="227" t="s">
        <v>150</v>
      </c>
      <c r="G108" s="225"/>
      <c r="H108" s="228">
        <v>6.7999999999999998</v>
      </c>
      <c r="I108" s="229"/>
      <c r="J108" s="225"/>
      <c r="K108" s="225"/>
      <c r="L108" s="230"/>
      <c r="M108" s="231"/>
      <c r="N108" s="232"/>
      <c r="O108" s="232"/>
      <c r="P108" s="232"/>
      <c r="Q108" s="232"/>
      <c r="R108" s="232"/>
      <c r="S108" s="232"/>
      <c r="T108" s="23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4" t="s">
        <v>130</v>
      </c>
      <c r="AU108" s="234" t="s">
        <v>84</v>
      </c>
      <c r="AV108" s="13" t="s">
        <v>84</v>
      </c>
      <c r="AW108" s="13" t="s">
        <v>36</v>
      </c>
      <c r="AX108" s="13" t="s">
        <v>74</v>
      </c>
      <c r="AY108" s="234" t="s">
        <v>120</v>
      </c>
    </row>
    <row r="109" s="13" customFormat="1">
      <c r="A109" s="13"/>
      <c r="B109" s="224"/>
      <c r="C109" s="225"/>
      <c r="D109" s="219" t="s">
        <v>130</v>
      </c>
      <c r="E109" s="226" t="s">
        <v>21</v>
      </c>
      <c r="F109" s="227" t="s">
        <v>151</v>
      </c>
      <c r="G109" s="225"/>
      <c r="H109" s="228">
        <v>49.799999999999997</v>
      </c>
      <c r="I109" s="229"/>
      <c r="J109" s="225"/>
      <c r="K109" s="225"/>
      <c r="L109" s="230"/>
      <c r="M109" s="231"/>
      <c r="N109" s="232"/>
      <c r="O109" s="232"/>
      <c r="P109" s="232"/>
      <c r="Q109" s="232"/>
      <c r="R109" s="232"/>
      <c r="S109" s="232"/>
      <c r="T109" s="23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4" t="s">
        <v>130</v>
      </c>
      <c r="AU109" s="234" t="s">
        <v>84</v>
      </c>
      <c r="AV109" s="13" t="s">
        <v>84</v>
      </c>
      <c r="AW109" s="13" t="s">
        <v>36</v>
      </c>
      <c r="AX109" s="13" t="s">
        <v>74</v>
      </c>
      <c r="AY109" s="234" t="s">
        <v>120</v>
      </c>
    </row>
    <row r="110" s="13" customFormat="1">
      <c r="A110" s="13"/>
      <c r="B110" s="224"/>
      <c r="C110" s="225"/>
      <c r="D110" s="219" t="s">
        <v>130</v>
      </c>
      <c r="E110" s="226" t="s">
        <v>21</v>
      </c>
      <c r="F110" s="227" t="s">
        <v>152</v>
      </c>
      <c r="G110" s="225"/>
      <c r="H110" s="228">
        <v>49.799999999999997</v>
      </c>
      <c r="I110" s="229"/>
      <c r="J110" s="225"/>
      <c r="K110" s="225"/>
      <c r="L110" s="230"/>
      <c r="M110" s="231"/>
      <c r="N110" s="232"/>
      <c r="O110" s="232"/>
      <c r="P110" s="232"/>
      <c r="Q110" s="232"/>
      <c r="R110" s="232"/>
      <c r="S110" s="232"/>
      <c r="T110" s="23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4" t="s">
        <v>130</v>
      </c>
      <c r="AU110" s="234" t="s">
        <v>84</v>
      </c>
      <c r="AV110" s="13" t="s">
        <v>84</v>
      </c>
      <c r="AW110" s="13" t="s">
        <v>36</v>
      </c>
      <c r="AX110" s="13" t="s">
        <v>74</v>
      </c>
      <c r="AY110" s="234" t="s">
        <v>120</v>
      </c>
    </row>
    <row r="111" s="13" customFormat="1">
      <c r="A111" s="13"/>
      <c r="B111" s="224"/>
      <c r="C111" s="225"/>
      <c r="D111" s="219" t="s">
        <v>130</v>
      </c>
      <c r="E111" s="226" t="s">
        <v>21</v>
      </c>
      <c r="F111" s="227" t="s">
        <v>153</v>
      </c>
      <c r="G111" s="225"/>
      <c r="H111" s="228">
        <v>11.5</v>
      </c>
      <c r="I111" s="229"/>
      <c r="J111" s="225"/>
      <c r="K111" s="225"/>
      <c r="L111" s="230"/>
      <c r="M111" s="231"/>
      <c r="N111" s="232"/>
      <c r="O111" s="232"/>
      <c r="P111" s="232"/>
      <c r="Q111" s="232"/>
      <c r="R111" s="232"/>
      <c r="S111" s="232"/>
      <c r="T111" s="23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4" t="s">
        <v>130</v>
      </c>
      <c r="AU111" s="234" t="s">
        <v>84</v>
      </c>
      <c r="AV111" s="13" t="s">
        <v>84</v>
      </c>
      <c r="AW111" s="13" t="s">
        <v>36</v>
      </c>
      <c r="AX111" s="13" t="s">
        <v>74</v>
      </c>
      <c r="AY111" s="234" t="s">
        <v>120</v>
      </c>
    </row>
    <row r="112" s="13" customFormat="1">
      <c r="A112" s="13"/>
      <c r="B112" s="224"/>
      <c r="C112" s="225"/>
      <c r="D112" s="219" t="s">
        <v>130</v>
      </c>
      <c r="E112" s="226" t="s">
        <v>21</v>
      </c>
      <c r="F112" s="227" t="s">
        <v>154</v>
      </c>
      <c r="G112" s="225"/>
      <c r="H112" s="228">
        <v>11.5</v>
      </c>
      <c r="I112" s="229"/>
      <c r="J112" s="225"/>
      <c r="K112" s="225"/>
      <c r="L112" s="230"/>
      <c r="M112" s="231"/>
      <c r="N112" s="232"/>
      <c r="O112" s="232"/>
      <c r="P112" s="232"/>
      <c r="Q112" s="232"/>
      <c r="R112" s="232"/>
      <c r="S112" s="232"/>
      <c r="T112" s="23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4" t="s">
        <v>130</v>
      </c>
      <c r="AU112" s="234" t="s">
        <v>84</v>
      </c>
      <c r="AV112" s="13" t="s">
        <v>84</v>
      </c>
      <c r="AW112" s="13" t="s">
        <v>36</v>
      </c>
      <c r="AX112" s="13" t="s">
        <v>74</v>
      </c>
      <c r="AY112" s="234" t="s">
        <v>120</v>
      </c>
    </row>
    <row r="113" s="13" customFormat="1">
      <c r="A113" s="13"/>
      <c r="B113" s="224"/>
      <c r="C113" s="225"/>
      <c r="D113" s="219" t="s">
        <v>130</v>
      </c>
      <c r="E113" s="226" t="s">
        <v>21</v>
      </c>
      <c r="F113" s="227" t="s">
        <v>155</v>
      </c>
      <c r="G113" s="225"/>
      <c r="H113" s="228">
        <v>11.5</v>
      </c>
      <c r="I113" s="229"/>
      <c r="J113" s="225"/>
      <c r="K113" s="225"/>
      <c r="L113" s="230"/>
      <c r="M113" s="231"/>
      <c r="N113" s="232"/>
      <c r="O113" s="232"/>
      <c r="P113" s="232"/>
      <c r="Q113" s="232"/>
      <c r="R113" s="232"/>
      <c r="S113" s="232"/>
      <c r="T113" s="23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4" t="s">
        <v>130</v>
      </c>
      <c r="AU113" s="234" t="s">
        <v>84</v>
      </c>
      <c r="AV113" s="13" t="s">
        <v>84</v>
      </c>
      <c r="AW113" s="13" t="s">
        <v>36</v>
      </c>
      <c r="AX113" s="13" t="s">
        <v>74</v>
      </c>
      <c r="AY113" s="234" t="s">
        <v>120</v>
      </c>
    </row>
    <row r="114" s="13" customFormat="1">
      <c r="A114" s="13"/>
      <c r="B114" s="224"/>
      <c r="C114" s="225"/>
      <c r="D114" s="219" t="s">
        <v>130</v>
      </c>
      <c r="E114" s="226" t="s">
        <v>21</v>
      </c>
      <c r="F114" s="227" t="s">
        <v>156</v>
      </c>
      <c r="G114" s="225"/>
      <c r="H114" s="228">
        <v>11.5</v>
      </c>
      <c r="I114" s="229"/>
      <c r="J114" s="225"/>
      <c r="K114" s="225"/>
      <c r="L114" s="230"/>
      <c r="M114" s="231"/>
      <c r="N114" s="232"/>
      <c r="O114" s="232"/>
      <c r="P114" s="232"/>
      <c r="Q114" s="232"/>
      <c r="R114" s="232"/>
      <c r="S114" s="232"/>
      <c r="T114" s="23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4" t="s">
        <v>130</v>
      </c>
      <c r="AU114" s="234" t="s">
        <v>84</v>
      </c>
      <c r="AV114" s="13" t="s">
        <v>84</v>
      </c>
      <c r="AW114" s="13" t="s">
        <v>36</v>
      </c>
      <c r="AX114" s="13" t="s">
        <v>74</v>
      </c>
      <c r="AY114" s="234" t="s">
        <v>120</v>
      </c>
    </row>
    <row r="115" s="13" customFormat="1">
      <c r="A115" s="13"/>
      <c r="B115" s="224"/>
      <c r="C115" s="225"/>
      <c r="D115" s="219" t="s">
        <v>130</v>
      </c>
      <c r="E115" s="226" t="s">
        <v>21</v>
      </c>
      <c r="F115" s="227" t="s">
        <v>157</v>
      </c>
      <c r="G115" s="225"/>
      <c r="H115" s="228">
        <v>5.7999999999999998</v>
      </c>
      <c r="I115" s="229"/>
      <c r="J115" s="225"/>
      <c r="K115" s="225"/>
      <c r="L115" s="230"/>
      <c r="M115" s="231"/>
      <c r="N115" s="232"/>
      <c r="O115" s="232"/>
      <c r="P115" s="232"/>
      <c r="Q115" s="232"/>
      <c r="R115" s="232"/>
      <c r="S115" s="232"/>
      <c r="T115" s="23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4" t="s">
        <v>130</v>
      </c>
      <c r="AU115" s="234" t="s">
        <v>84</v>
      </c>
      <c r="AV115" s="13" t="s">
        <v>84</v>
      </c>
      <c r="AW115" s="13" t="s">
        <v>36</v>
      </c>
      <c r="AX115" s="13" t="s">
        <v>74</v>
      </c>
      <c r="AY115" s="234" t="s">
        <v>120</v>
      </c>
    </row>
    <row r="116" s="13" customFormat="1">
      <c r="A116" s="13"/>
      <c r="B116" s="224"/>
      <c r="C116" s="225"/>
      <c r="D116" s="219" t="s">
        <v>130</v>
      </c>
      <c r="E116" s="226" t="s">
        <v>21</v>
      </c>
      <c r="F116" s="227" t="s">
        <v>158</v>
      </c>
      <c r="G116" s="225"/>
      <c r="H116" s="228">
        <v>26.800000000000001</v>
      </c>
      <c r="I116" s="229"/>
      <c r="J116" s="225"/>
      <c r="K116" s="225"/>
      <c r="L116" s="230"/>
      <c r="M116" s="231"/>
      <c r="N116" s="232"/>
      <c r="O116" s="232"/>
      <c r="P116" s="232"/>
      <c r="Q116" s="232"/>
      <c r="R116" s="232"/>
      <c r="S116" s="232"/>
      <c r="T116" s="23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4" t="s">
        <v>130</v>
      </c>
      <c r="AU116" s="234" t="s">
        <v>84</v>
      </c>
      <c r="AV116" s="13" t="s">
        <v>84</v>
      </c>
      <c r="AW116" s="13" t="s">
        <v>36</v>
      </c>
      <c r="AX116" s="13" t="s">
        <v>74</v>
      </c>
      <c r="AY116" s="234" t="s">
        <v>120</v>
      </c>
    </row>
    <row r="117" s="13" customFormat="1">
      <c r="A117" s="13"/>
      <c r="B117" s="224"/>
      <c r="C117" s="225"/>
      <c r="D117" s="219" t="s">
        <v>130</v>
      </c>
      <c r="E117" s="226" t="s">
        <v>21</v>
      </c>
      <c r="F117" s="227" t="s">
        <v>159</v>
      </c>
      <c r="G117" s="225"/>
      <c r="H117" s="228">
        <v>9.4000000000000004</v>
      </c>
      <c r="I117" s="229"/>
      <c r="J117" s="225"/>
      <c r="K117" s="225"/>
      <c r="L117" s="230"/>
      <c r="M117" s="231"/>
      <c r="N117" s="232"/>
      <c r="O117" s="232"/>
      <c r="P117" s="232"/>
      <c r="Q117" s="232"/>
      <c r="R117" s="232"/>
      <c r="S117" s="232"/>
      <c r="T117" s="23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4" t="s">
        <v>130</v>
      </c>
      <c r="AU117" s="234" t="s">
        <v>84</v>
      </c>
      <c r="AV117" s="13" t="s">
        <v>84</v>
      </c>
      <c r="AW117" s="13" t="s">
        <v>36</v>
      </c>
      <c r="AX117" s="13" t="s">
        <v>74</v>
      </c>
      <c r="AY117" s="234" t="s">
        <v>120</v>
      </c>
    </row>
    <row r="118" s="13" customFormat="1">
      <c r="A118" s="13"/>
      <c r="B118" s="224"/>
      <c r="C118" s="225"/>
      <c r="D118" s="219" t="s">
        <v>130</v>
      </c>
      <c r="E118" s="226" t="s">
        <v>21</v>
      </c>
      <c r="F118" s="227" t="s">
        <v>160</v>
      </c>
      <c r="G118" s="225"/>
      <c r="H118" s="228">
        <v>16.600000000000001</v>
      </c>
      <c r="I118" s="229"/>
      <c r="J118" s="225"/>
      <c r="K118" s="225"/>
      <c r="L118" s="230"/>
      <c r="M118" s="231"/>
      <c r="N118" s="232"/>
      <c r="O118" s="232"/>
      <c r="P118" s="232"/>
      <c r="Q118" s="232"/>
      <c r="R118" s="232"/>
      <c r="S118" s="232"/>
      <c r="T118" s="23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4" t="s">
        <v>130</v>
      </c>
      <c r="AU118" s="234" t="s">
        <v>84</v>
      </c>
      <c r="AV118" s="13" t="s">
        <v>84</v>
      </c>
      <c r="AW118" s="13" t="s">
        <v>36</v>
      </c>
      <c r="AX118" s="13" t="s">
        <v>74</v>
      </c>
      <c r="AY118" s="234" t="s">
        <v>120</v>
      </c>
    </row>
    <row r="119" s="13" customFormat="1">
      <c r="A119" s="13"/>
      <c r="B119" s="224"/>
      <c r="C119" s="225"/>
      <c r="D119" s="219" t="s">
        <v>130</v>
      </c>
      <c r="E119" s="226" t="s">
        <v>21</v>
      </c>
      <c r="F119" s="227" t="s">
        <v>161</v>
      </c>
      <c r="G119" s="225"/>
      <c r="H119" s="228">
        <v>16.600000000000001</v>
      </c>
      <c r="I119" s="229"/>
      <c r="J119" s="225"/>
      <c r="K119" s="225"/>
      <c r="L119" s="230"/>
      <c r="M119" s="231"/>
      <c r="N119" s="232"/>
      <c r="O119" s="232"/>
      <c r="P119" s="232"/>
      <c r="Q119" s="232"/>
      <c r="R119" s="232"/>
      <c r="S119" s="232"/>
      <c r="T119" s="23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4" t="s">
        <v>130</v>
      </c>
      <c r="AU119" s="234" t="s">
        <v>84</v>
      </c>
      <c r="AV119" s="13" t="s">
        <v>84</v>
      </c>
      <c r="AW119" s="13" t="s">
        <v>36</v>
      </c>
      <c r="AX119" s="13" t="s">
        <v>74</v>
      </c>
      <c r="AY119" s="234" t="s">
        <v>120</v>
      </c>
    </row>
    <row r="120" s="13" customFormat="1">
      <c r="A120" s="13"/>
      <c r="B120" s="224"/>
      <c r="C120" s="225"/>
      <c r="D120" s="219" t="s">
        <v>130</v>
      </c>
      <c r="E120" s="226" t="s">
        <v>21</v>
      </c>
      <c r="F120" s="227" t="s">
        <v>162</v>
      </c>
      <c r="G120" s="225"/>
      <c r="H120" s="228">
        <v>11.5</v>
      </c>
      <c r="I120" s="229"/>
      <c r="J120" s="225"/>
      <c r="K120" s="225"/>
      <c r="L120" s="230"/>
      <c r="M120" s="231"/>
      <c r="N120" s="232"/>
      <c r="O120" s="232"/>
      <c r="P120" s="232"/>
      <c r="Q120" s="232"/>
      <c r="R120" s="232"/>
      <c r="S120" s="232"/>
      <c r="T120" s="23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4" t="s">
        <v>130</v>
      </c>
      <c r="AU120" s="234" t="s">
        <v>84</v>
      </c>
      <c r="AV120" s="13" t="s">
        <v>84</v>
      </c>
      <c r="AW120" s="13" t="s">
        <v>36</v>
      </c>
      <c r="AX120" s="13" t="s">
        <v>74</v>
      </c>
      <c r="AY120" s="234" t="s">
        <v>120</v>
      </c>
    </row>
    <row r="121" s="13" customFormat="1">
      <c r="A121" s="13"/>
      <c r="B121" s="224"/>
      <c r="C121" s="225"/>
      <c r="D121" s="219" t="s">
        <v>130</v>
      </c>
      <c r="E121" s="226" t="s">
        <v>21</v>
      </c>
      <c r="F121" s="227" t="s">
        <v>163</v>
      </c>
      <c r="G121" s="225"/>
      <c r="H121" s="228">
        <v>11.5</v>
      </c>
      <c r="I121" s="229"/>
      <c r="J121" s="225"/>
      <c r="K121" s="225"/>
      <c r="L121" s="230"/>
      <c r="M121" s="231"/>
      <c r="N121" s="232"/>
      <c r="O121" s="232"/>
      <c r="P121" s="232"/>
      <c r="Q121" s="232"/>
      <c r="R121" s="232"/>
      <c r="S121" s="232"/>
      <c r="T121" s="23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4" t="s">
        <v>130</v>
      </c>
      <c r="AU121" s="234" t="s">
        <v>84</v>
      </c>
      <c r="AV121" s="13" t="s">
        <v>84</v>
      </c>
      <c r="AW121" s="13" t="s">
        <v>36</v>
      </c>
      <c r="AX121" s="13" t="s">
        <v>74</v>
      </c>
      <c r="AY121" s="234" t="s">
        <v>120</v>
      </c>
    </row>
    <row r="122" s="13" customFormat="1">
      <c r="A122" s="13"/>
      <c r="B122" s="224"/>
      <c r="C122" s="225"/>
      <c r="D122" s="219" t="s">
        <v>130</v>
      </c>
      <c r="E122" s="226" t="s">
        <v>21</v>
      </c>
      <c r="F122" s="227" t="s">
        <v>164</v>
      </c>
      <c r="G122" s="225"/>
      <c r="H122" s="228">
        <v>11.5</v>
      </c>
      <c r="I122" s="229"/>
      <c r="J122" s="225"/>
      <c r="K122" s="225"/>
      <c r="L122" s="230"/>
      <c r="M122" s="231"/>
      <c r="N122" s="232"/>
      <c r="O122" s="232"/>
      <c r="P122" s="232"/>
      <c r="Q122" s="232"/>
      <c r="R122" s="232"/>
      <c r="S122" s="232"/>
      <c r="T122" s="23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4" t="s">
        <v>130</v>
      </c>
      <c r="AU122" s="234" t="s">
        <v>84</v>
      </c>
      <c r="AV122" s="13" t="s">
        <v>84</v>
      </c>
      <c r="AW122" s="13" t="s">
        <v>36</v>
      </c>
      <c r="AX122" s="13" t="s">
        <v>74</v>
      </c>
      <c r="AY122" s="234" t="s">
        <v>120</v>
      </c>
    </row>
    <row r="123" s="13" customFormat="1">
      <c r="A123" s="13"/>
      <c r="B123" s="224"/>
      <c r="C123" s="225"/>
      <c r="D123" s="219" t="s">
        <v>130</v>
      </c>
      <c r="E123" s="226" t="s">
        <v>21</v>
      </c>
      <c r="F123" s="227" t="s">
        <v>165</v>
      </c>
      <c r="G123" s="225"/>
      <c r="H123" s="228">
        <v>8.3000000000000007</v>
      </c>
      <c r="I123" s="229"/>
      <c r="J123" s="225"/>
      <c r="K123" s="225"/>
      <c r="L123" s="230"/>
      <c r="M123" s="231"/>
      <c r="N123" s="232"/>
      <c r="O123" s="232"/>
      <c r="P123" s="232"/>
      <c r="Q123" s="232"/>
      <c r="R123" s="232"/>
      <c r="S123" s="232"/>
      <c r="T123" s="23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4" t="s">
        <v>130</v>
      </c>
      <c r="AU123" s="234" t="s">
        <v>84</v>
      </c>
      <c r="AV123" s="13" t="s">
        <v>84</v>
      </c>
      <c r="AW123" s="13" t="s">
        <v>36</v>
      </c>
      <c r="AX123" s="13" t="s">
        <v>74</v>
      </c>
      <c r="AY123" s="234" t="s">
        <v>120</v>
      </c>
    </row>
    <row r="124" s="13" customFormat="1">
      <c r="A124" s="13"/>
      <c r="B124" s="224"/>
      <c r="C124" s="225"/>
      <c r="D124" s="219" t="s">
        <v>130</v>
      </c>
      <c r="E124" s="226" t="s">
        <v>21</v>
      </c>
      <c r="F124" s="227" t="s">
        <v>166</v>
      </c>
      <c r="G124" s="225"/>
      <c r="H124" s="228">
        <v>3.6000000000000001</v>
      </c>
      <c r="I124" s="229"/>
      <c r="J124" s="225"/>
      <c r="K124" s="225"/>
      <c r="L124" s="230"/>
      <c r="M124" s="231"/>
      <c r="N124" s="232"/>
      <c r="O124" s="232"/>
      <c r="P124" s="232"/>
      <c r="Q124" s="232"/>
      <c r="R124" s="232"/>
      <c r="S124" s="232"/>
      <c r="T124" s="23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4" t="s">
        <v>130</v>
      </c>
      <c r="AU124" s="234" t="s">
        <v>84</v>
      </c>
      <c r="AV124" s="13" t="s">
        <v>84</v>
      </c>
      <c r="AW124" s="13" t="s">
        <v>36</v>
      </c>
      <c r="AX124" s="13" t="s">
        <v>74</v>
      </c>
      <c r="AY124" s="234" t="s">
        <v>120</v>
      </c>
    </row>
    <row r="125" s="13" customFormat="1">
      <c r="A125" s="13"/>
      <c r="B125" s="224"/>
      <c r="C125" s="225"/>
      <c r="D125" s="219" t="s">
        <v>130</v>
      </c>
      <c r="E125" s="226" t="s">
        <v>21</v>
      </c>
      <c r="F125" s="227" t="s">
        <v>167</v>
      </c>
      <c r="G125" s="225"/>
      <c r="H125" s="228">
        <v>3.6000000000000001</v>
      </c>
      <c r="I125" s="229"/>
      <c r="J125" s="225"/>
      <c r="K125" s="225"/>
      <c r="L125" s="230"/>
      <c r="M125" s="231"/>
      <c r="N125" s="232"/>
      <c r="O125" s="232"/>
      <c r="P125" s="232"/>
      <c r="Q125" s="232"/>
      <c r="R125" s="232"/>
      <c r="S125" s="232"/>
      <c r="T125" s="23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4" t="s">
        <v>130</v>
      </c>
      <c r="AU125" s="234" t="s">
        <v>84</v>
      </c>
      <c r="AV125" s="13" t="s">
        <v>84</v>
      </c>
      <c r="AW125" s="13" t="s">
        <v>36</v>
      </c>
      <c r="AX125" s="13" t="s">
        <v>74</v>
      </c>
      <c r="AY125" s="234" t="s">
        <v>120</v>
      </c>
    </row>
    <row r="126" s="13" customFormat="1">
      <c r="A126" s="13"/>
      <c r="B126" s="224"/>
      <c r="C126" s="225"/>
      <c r="D126" s="219" t="s">
        <v>130</v>
      </c>
      <c r="E126" s="226" t="s">
        <v>21</v>
      </c>
      <c r="F126" s="227" t="s">
        <v>168</v>
      </c>
      <c r="G126" s="225"/>
      <c r="H126" s="228">
        <v>7.0999999999999996</v>
      </c>
      <c r="I126" s="229"/>
      <c r="J126" s="225"/>
      <c r="K126" s="225"/>
      <c r="L126" s="230"/>
      <c r="M126" s="231"/>
      <c r="N126" s="232"/>
      <c r="O126" s="232"/>
      <c r="P126" s="232"/>
      <c r="Q126" s="232"/>
      <c r="R126" s="232"/>
      <c r="S126" s="232"/>
      <c r="T126" s="23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4" t="s">
        <v>130</v>
      </c>
      <c r="AU126" s="234" t="s">
        <v>84</v>
      </c>
      <c r="AV126" s="13" t="s">
        <v>84</v>
      </c>
      <c r="AW126" s="13" t="s">
        <v>36</v>
      </c>
      <c r="AX126" s="13" t="s">
        <v>74</v>
      </c>
      <c r="AY126" s="234" t="s">
        <v>120</v>
      </c>
    </row>
    <row r="127" s="13" customFormat="1">
      <c r="A127" s="13"/>
      <c r="B127" s="224"/>
      <c r="C127" s="225"/>
      <c r="D127" s="219" t="s">
        <v>130</v>
      </c>
      <c r="E127" s="226" t="s">
        <v>21</v>
      </c>
      <c r="F127" s="227" t="s">
        <v>169</v>
      </c>
      <c r="G127" s="225"/>
      <c r="H127" s="228">
        <v>7.0999999999999996</v>
      </c>
      <c r="I127" s="229"/>
      <c r="J127" s="225"/>
      <c r="K127" s="225"/>
      <c r="L127" s="230"/>
      <c r="M127" s="231"/>
      <c r="N127" s="232"/>
      <c r="O127" s="232"/>
      <c r="P127" s="232"/>
      <c r="Q127" s="232"/>
      <c r="R127" s="232"/>
      <c r="S127" s="232"/>
      <c r="T127" s="23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4" t="s">
        <v>130</v>
      </c>
      <c r="AU127" s="234" t="s">
        <v>84</v>
      </c>
      <c r="AV127" s="13" t="s">
        <v>84</v>
      </c>
      <c r="AW127" s="13" t="s">
        <v>36</v>
      </c>
      <c r="AX127" s="13" t="s">
        <v>74</v>
      </c>
      <c r="AY127" s="234" t="s">
        <v>120</v>
      </c>
    </row>
    <row r="128" s="13" customFormat="1">
      <c r="A128" s="13"/>
      <c r="B128" s="224"/>
      <c r="C128" s="225"/>
      <c r="D128" s="219" t="s">
        <v>130</v>
      </c>
      <c r="E128" s="226" t="s">
        <v>21</v>
      </c>
      <c r="F128" s="227" t="s">
        <v>170</v>
      </c>
      <c r="G128" s="225"/>
      <c r="H128" s="228">
        <v>7.0999999999999996</v>
      </c>
      <c r="I128" s="229"/>
      <c r="J128" s="225"/>
      <c r="K128" s="225"/>
      <c r="L128" s="230"/>
      <c r="M128" s="231"/>
      <c r="N128" s="232"/>
      <c r="O128" s="232"/>
      <c r="P128" s="232"/>
      <c r="Q128" s="232"/>
      <c r="R128" s="232"/>
      <c r="S128" s="232"/>
      <c r="T128" s="23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4" t="s">
        <v>130</v>
      </c>
      <c r="AU128" s="234" t="s">
        <v>84</v>
      </c>
      <c r="AV128" s="13" t="s">
        <v>84</v>
      </c>
      <c r="AW128" s="13" t="s">
        <v>36</v>
      </c>
      <c r="AX128" s="13" t="s">
        <v>74</v>
      </c>
      <c r="AY128" s="234" t="s">
        <v>120</v>
      </c>
    </row>
    <row r="129" s="13" customFormat="1">
      <c r="A129" s="13"/>
      <c r="B129" s="224"/>
      <c r="C129" s="225"/>
      <c r="D129" s="219" t="s">
        <v>130</v>
      </c>
      <c r="E129" s="226" t="s">
        <v>21</v>
      </c>
      <c r="F129" s="227" t="s">
        <v>171</v>
      </c>
      <c r="G129" s="225"/>
      <c r="H129" s="228">
        <v>58.799999999999997</v>
      </c>
      <c r="I129" s="229"/>
      <c r="J129" s="225"/>
      <c r="K129" s="225"/>
      <c r="L129" s="230"/>
      <c r="M129" s="231"/>
      <c r="N129" s="232"/>
      <c r="O129" s="232"/>
      <c r="P129" s="232"/>
      <c r="Q129" s="232"/>
      <c r="R129" s="232"/>
      <c r="S129" s="232"/>
      <c r="T129" s="23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4" t="s">
        <v>130</v>
      </c>
      <c r="AU129" s="234" t="s">
        <v>84</v>
      </c>
      <c r="AV129" s="13" t="s">
        <v>84</v>
      </c>
      <c r="AW129" s="13" t="s">
        <v>36</v>
      </c>
      <c r="AX129" s="13" t="s">
        <v>74</v>
      </c>
      <c r="AY129" s="234" t="s">
        <v>120</v>
      </c>
    </row>
    <row r="130" s="14" customFormat="1">
      <c r="A130" s="14"/>
      <c r="B130" s="235"/>
      <c r="C130" s="236"/>
      <c r="D130" s="219" t="s">
        <v>130</v>
      </c>
      <c r="E130" s="237" t="s">
        <v>21</v>
      </c>
      <c r="F130" s="238" t="s">
        <v>133</v>
      </c>
      <c r="G130" s="236"/>
      <c r="H130" s="239">
        <v>493.70000000000022</v>
      </c>
      <c r="I130" s="240"/>
      <c r="J130" s="236"/>
      <c r="K130" s="236"/>
      <c r="L130" s="241"/>
      <c r="M130" s="242"/>
      <c r="N130" s="243"/>
      <c r="O130" s="243"/>
      <c r="P130" s="243"/>
      <c r="Q130" s="243"/>
      <c r="R130" s="243"/>
      <c r="S130" s="243"/>
      <c r="T130" s="24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45" t="s">
        <v>130</v>
      </c>
      <c r="AU130" s="245" t="s">
        <v>84</v>
      </c>
      <c r="AV130" s="14" t="s">
        <v>127</v>
      </c>
      <c r="AW130" s="14" t="s">
        <v>36</v>
      </c>
      <c r="AX130" s="14" t="s">
        <v>79</v>
      </c>
      <c r="AY130" s="245" t="s">
        <v>120</v>
      </c>
    </row>
    <row r="131" s="2" customFormat="1" ht="16.5" customHeight="1">
      <c r="A131" s="41"/>
      <c r="B131" s="42"/>
      <c r="C131" s="206" t="s">
        <v>172</v>
      </c>
      <c r="D131" s="206" t="s">
        <v>123</v>
      </c>
      <c r="E131" s="207" t="s">
        <v>173</v>
      </c>
      <c r="F131" s="208" t="s">
        <v>174</v>
      </c>
      <c r="G131" s="209" t="s">
        <v>175</v>
      </c>
      <c r="H131" s="210">
        <v>30</v>
      </c>
      <c r="I131" s="211"/>
      <c r="J131" s="212">
        <f>ROUND(I131*H131,2)</f>
        <v>0</v>
      </c>
      <c r="K131" s="208" t="s">
        <v>136</v>
      </c>
      <c r="L131" s="47"/>
      <c r="M131" s="213" t="s">
        <v>21</v>
      </c>
      <c r="N131" s="214" t="s">
        <v>45</v>
      </c>
      <c r="O131" s="87"/>
      <c r="P131" s="215">
        <f>O131*H131</f>
        <v>0</v>
      </c>
      <c r="Q131" s="215">
        <v>0.017639999999999999</v>
      </c>
      <c r="R131" s="215">
        <f>Q131*H131</f>
        <v>0.5292</v>
      </c>
      <c r="S131" s="215">
        <v>0.02</v>
      </c>
      <c r="T131" s="216">
        <f>S131*H131</f>
        <v>0.59999999999999998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17" t="s">
        <v>127</v>
      </c>
      <c r="AT131" s="217" t="s">
        <v>123</v>
      </c>
      <c r="AU131" s="217" t="s">
        <v>84</v>
      </c>
      <c r="AY131" s="19" t="s">
        <v>120</v>
      </c>
      <c r="BE131" s="218">
        <f>IF(N131="základní",J131,0)</f>
        <v>0</v>
      </c>
      <c r="BF131" s="218">
        <f>IF(N131="snížená",J131,0)</f>
        <v>0</v>
      </c>
      <c r="BG131" s="218">
        <f>IF(N131="zákl. přenesená",J131,0)</f>
        <v>0</v>
      </c>
      <c r="BH131" s="218">
        <f>IF(N131="sníž. přenesená",J131,0)</f>
        <v>0</v>
      </c>
      <c r="BI131" s="218">
        <f>IF(N131="nulová",J131,0)</f>
        <v>0</v>
      </c>
      <c r="BJ131" s="19" t="s">
        <v>79</v>
      </c>
      <c r="BK131" s="218">
        <f>ROUND(I131*H131,2)</f>
        <v>0</v>
      </c>
      <c r="BL131" s="19" t="s">
        <v>127</v>
      </c>
      <c r="BM131" s="217" t="s">
        <v>176</v>
      </c>
    </row>
    <row r="132" s="2" customFormat="1">
      <c r="A132" s="41"/>
      <c r="B132" s="42"/>
      <c r="C132" s="43"/>
      <c r="D132" s="219" t="s">
        <v>129</v>
      </c>
      <c r="E132" s="43"/>
      <c r="F132" s="220" t="s">
        <v>177</v>
      </c>
      <c r="G132" s="43"/>
      <c r="H132" s="43"/>
      <c r="I132" s="221"/>
      <c r="J132" s="43"/>
      <c r="K132" s="43"/>
      <c r="L132" s="47"/>
      <c r="M132" s="222"/>
      <c r="N132" s="223"/>
      <c r="O132" s="87"/>
      <c r="P132" s="87"/>
      <c r="Q132" s="87"/>
      <c r="R132" s="87"/>
      <c r="S132" s="87"/>
      <c r="T132" s="88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19" t="s">
        <v>129</v>
      </c>
      <c r="AU132" s="19" t="s">
        <v>84</v>
      </c>
    </row>
    <row r="133" s="2" customFormat="1">
      <c r="A133" s="41"/>
      <c r="B133" s="42"/>
      <c r="C133" s="43"/>
      <c r="D133" s="246" t="s">
        <v>139</v>
      </c>
      <c r="E133" s="43"/>
      <c r="F133" s="247" t="s">
        <v>178</v>
      </c>
      <c r="G133" s="43"/>
      <c r="H133" s="43"/>
      <c r="I133" s="221"/>
      <c r="J133" s="43"/>
      <c r="K133" s="43"/>
      <c r="L133" s="47"/>
      <c r="M133" s="222"/>
      <c r="N133" s="223"/>
      <c r="O133" s="87"/>
      <c r="P133" s="87"/>
      <c r="Q133" s="87"/>
      <c r="R133" s="87"/>
      <c r="S133" s="87"/>
      <c r="T133" s="88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19" t="s">
        <v>139</v>
      </c>
      <c r="AU133" s="19" t="s">
        <v>84</v>
      </c>
    </row>
    <row r="134" s="15" customFormat="1">
      <c r="A134" s="15"/>
      <c r="B134" s="248"/>
      <c r="C134" s="249"/>
      <c r="D134" s="219" t="s">
        <v>130</v>
      </c>
      <c r="E134" s="250" t="s">
        <v>21</v>
      </c>
      <c r="F134" s="251" t="s">
        <v>179</v>
      </c>
      <c r="G134" s="249"/>
      <c r="H134" s="250" t="s">
        <v>21</v>
      </c>
      <c r="I134" s="252"/>
      <c r="J134" s="249"/>
      <c r="K134" s="249"/>
      <c r="L134" s="253"/>
      <c r="M134" s="254"/>
      <c r="N134" s="255"/>
      <c r="O134" s="255"/>
      <c r="P134" s="255"/>
      <c r="Q134" s="255"/>
      <c r="R134" s="255"/>
      <c r="S134" s="255"/>
      <c r="T134" s="256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57" t="s">
        <v>130</v>
      </c>
      <c r="AU134" s="257" t="s">
        <v>84</v>
      </c>
      <c r="AV134" s="15" t="s">
        <v>79</v>
      </c>
      <c r="AW134" s="15" t="s">
        <v>36</v>
      </c>
      <c r="AX134" s="15" t="s">
        <v>74</v>
      </c>
      <c r="AY134" s="257" t="s">
        <v>120</v>
      </c>
    </row>
    <row r="135" s="13" customFormat="1">
      <c r="A135" s="13"/>
      <c r="B135" s="224"/>
      <c r="C135" s="225"/>
      <c r="D135" s="219" t="s">
        <v>130</v>
      </c>
      <c r="E135" s="226" t="s">
        <v>21</v>
      </c>
      <c r="F135" s="227" t="s">
        <v>180</v>
      </c>
      <c r="G135" s="225"/>
      <c r="H135" s="228">
        <v>30</v>
      </c>
      <c r="I135" s="229"/>
      <c r="J135" s="225"/>
      <c r="K135" s="225"/>
      <c r="L135" s="230"/>
      <c r="M135" s="231"/>
      <c r="N135" s="232"/>
      <c r="O135" s="232"/>
      <c r="P135" s="232"/>
      <c r="Q135" s="232"/>
      <c r="R135" s="232"/>
      <c r="S135" s="232"/>
      <c r="T135" s="23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4" t="s">
        <v>130</v>
      </c>
      <c r="AU135" s="234" t="s">
        <v>84</v>
      </c>
      <c r="AV135" s="13" t="s">
        <v>84</v>
      </c>
      <c r="AW135" s="13" t="s">
        <v>36</v>
      </c>
      <c r="AX135" s="13" t="s">
        <v>79</v>
      </c>
      <c r="AY135" s="234" t="s">
        <v>120</v>
      </c>
    </row>
    <row r="136" s="2" customFormat="1" ht="55.5" customHeight="1">
      <c r="A136" s="41"/>
      <c r="B136" s="42"/>
      <c r="C136" s="206" t="s">
        <v>127</v>
      </c>
      <c r="D136" s="206" t="s">
        <v>123</v>
      </c>
      <c r="E136" s="207" t="s">
        <v>181</v>
      </c>
      <c r="F136" s="208" t="s">
        <v>182</v>
      </c>
      <c r="G136" s="209" t="s">
        <v>183</v>
      </c>
      <c r="H136" s="210">
        <v>1</v>
      </c>
      <c r="I136" s="211"/>
      <c r="J136" s="212">
        <f>ROUND(I136*H136,2)</f>
        <v>0</v>
      </c>
      <c r="K136" s="208" t="s">
        <v>21</v>
      </c>
      <c r="L136" s="47"/>
      <c r="M136" s="213" t="s">
        <v>21</v>
      </c>
      <c r="N136" s="214" t="s">
        <v>45</v>
      </c>
      <c r="O136" s="87"/>
      <c r="P136" s="215">
        <f>O136*H136</f>
        <v>0</v>
      </c>
      <c r="Q136" s="215">
        <v>0.040000000000000001</v>
      </c>
      <c r="R136" s="215">
        <f>Q136*H136</f>
        <v>0.040000000000000001</v>
      </c>
      <c r="S136" s="215">
        <v>0.35999999999999999</v>
      </c>
      <c r="T136" s="216">
        <f>S136*H136</f>
        <v>0.35999999999999999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17" t="s">
        <v>127</v>
      </c>
      <c r="AT136" s="217" t="s">
        <v>123</v>
      </c>
      <c r="AU136" s="217" t="s">
        <v>84</v>
      </c>
      <c r="AY136" s="19" t="s">
        <v>120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9" t="s">
        <v>79</v>
      </c>
      <c r="BK136" s="218">
        <f>ROUND(I136*H136,2)</f>
        <v>0</v>
      </c>
      <c r="BL136" s="19" t="s">
        <v>127</v>
      </c>
      <c r="BM136" s="217" t="s">
        <v>184</v>
      </c>
    </row>
    <row r="137" s="2" customFormat="1">
      <c r="A137" s="41"/>
      <c r="B137" s="42"/>
      <c r="C137" s="43"/>
      <c r="D137" s="219" t="s">
        <v>129</v>
      </c>
      <c r="E137" s="43"/>
      <c r="F137" s="220" t="s">
        <v>185</v>
      </c>
      <c r="G137" s="43"/>
      <c r="H137" s="43"/>
      <c r="I137" s="221"/>
      <c r="J137" s="43"/>
      <c r="K137" s="43"/>
      <c r="L137" s="47"/>
      <c r="M137" s="222"/>
      <c r="N137" s="223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19" t="s">
        <v>129</v>
      </c>
      <c r="AU137" s="19" t="s">
        <v>84</v>
      </c>
    </row>
    <row r="138" s="2" customFormat="1" ht="24.15" customHeight="1">
      <c r="A138" s="41"/>
      <c r="B138" s="42"/>
      <c r="C138" s="206" t="s">
        <v>186</v>
      </c>
      <c r="D138" s="206" t="s">
        <v>123</v>
      </c>
      <c r="E138" s="207" t="s">
        <v>187</v>
      </c>
      <c r="F138" s="208" t="s">
        <v>188</v>
      </c>
      <c r="G138" s="209" t="s">
        <v>126</v>
      </c>
      <c r="H138" s="210">
        <v>920</v>
      </c>
      <c r="I138" s="211"/>
      <c r="J138" s="212">
        <f>ROUND(I138*H138,2)</f>
        <v>0</v>
      </c>
      <c r="K138" s="208" t="s">
        <v>136</v>
      </c>
      <c r="L138" s="47"/>
      <c r="M138" s="213" t="s">
        <v>21</v>
      </c>
      <c r="N138" s="214" t="s">
        <v>45</v>
      </c>
      <c r="O138" s="87"/>
      <c r="P138" s="215">
        <f>O138*H138</f>
        <v>0</v>
      </c>
      <c r="Q138" s="215">
        <v>0</v>
      </c>
      <c r="R138" s="215">
        <f>Q138*H138</f>
        <v>0</v>
      </c>
      <c r="S138" s="215">
        <v>0</v>
      </c>
      <c r="T138" s="216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17" t="s">
        <v>127</v>
      </c>
      <c r="AT138" s="217" t="s">
        <v>123</v>
      </c>
      <c r="AU138" s="217" t="s">
        <v>84</v>
      </c>
      <c r="AY138" s="19" t="s">
        <v>120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9" t="s">
        <v>79</v>
      </c>
      <c r="BK138" s="218">
        <f>ROUND(I138*H138,2)</f>
        <v>0</v>
      </c>
      <c r="BL138" s="19" t="s">
        <v>127</v>
      </c>
      <c r="BM138" s="217" t="s">
        <v>189</v>
      </c>
    </row>
    <row r="139" s="2" customFormat="1">
      <c r="A139" s="41"/>
      <c r="B139" s="42"/>
      <c r="C139" s="43"/>
      <c r="D139" s="219" t="s">
        <v>129</v>
      </c>
      <c r="E139" s="43"/>
      <c r="F139" s="220" t="s">
        <v>190</v>
      </c>
      <c r="G139" s="43"/>
      <c r="H139" s="43"/>
      <c r="I139" s="221"/>
      <c r="J139" s="43"/>
      <c r="K139" s="43"/>
      <c r="L139" s="47"/>
      <c r="M139" s="222"/>
      <c r="N139" s="223"/>
      <c r="O139" s="87"/>
      <c r="P139" s="87"/>
      <c r="Q139" s="87"/>
      <c r="R139" s="87"/>
      <c r="S139" s="87"/>
      <c r="T139" s="88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T139" s="19" t="s">
        <v>129</v>
      </c>
      <c r="AU139" s="19" t="s">
        <v>84</v>
      </c>
    </row>
    <row r="140" s="2" customFormat="1">
      <c r="A140" s="41"/>
      <c r="B140" s="42"/>
      <c r="C140" s="43"/>
      <c r="D140" s="246" t="s">
        <v>139</v>
      </c>
      <c r="E140" s="43"/>
      <c r="F140" s="247" t="s">
        <v>191</v>
      </c>
      <c r="G140" s="43"/>
      <c r="H140" s="43"/>
      <c r="I140" s="221"/>
      <c r="J140" s="43"/>
      <c r="K140" s="43"/>
      <c r="L140" s="47"/>
      <c r="M140" s="222"/>
      <c r="N140" s="223"/>
      <c r="O140" s="87"/>
      <c r="P140" s="87"/>
      <c r="Q140" s="87"/>
      <c r="R140" s="87"/>
      <c r="S140" s="87"/>
      <c r="T140" s="88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19" t="s">
        <v>139</v>
      </c>
      <c r="AU140" s="19" t="s">
        <v>84</v>
      </c>
    </row>
    <row r="141" s="13" customFormat="1">
      <c r="A141" s="13"/>
      <c r="B141" s="224"/>
      <c r="C141" s="225"/>
      <c r="D141" s="219" t="s">
        <v>130</v>
      </c>
      <c r="E141" s="226" t="s">
        <v>21</v>
      </c>
      <c r="F141" s="227" t="s">
        <v>141</v>
      </c>
      <c r="G141" s="225"/>
      <c r="H141" s="228">
        <v>9</v>
      </c>
      <c r="I141" s="229"/>
      <c r="J141" s="225"/>
      <c r="K141" s="225"/>
      <c r="L141" s="230"/>
      <c r="M141" s="231"/>
      <c r="N141" s="232"/>
      <c r="O141" s="232"/>
      <c r="P141" s="232"/>
      <c r="Q141" s="232"/>
      <c r="R141" s="232"/>
      <c r="S141" s="232"/>
      <c r="T141" s="23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4" t="s">
        <v>130</v>
      </c>
      <c r="AU141" s="234" t="s">
        <v>84</v>
      </c>
      <c r="AV141" s="13" t="s">
        <v>84</v>
      </c>
      <c r="AW141" s="13" t="s">
        <v>36</v>
      </c>
      <c r="AX141" s="13" t="s">
        <v>74</v>
      </c>
      <c r="AY141" s="234" t="s">
        <v>120</v>
      </c>
    </row>
    <row r="142" s="13" customFormat="1">
      <c r="A142" s="13"/>
      <c r="B142" s="224"/>
      <c r="C142" s="225"/>
      <c r="D142" s="219" t="s">
        <v>130</v>
      </c>
      <c r="E142" s="226" t="s">
        <v>21</v>
      </c>
      <c r="F142" s="227" t="s">
        <v>142</v>
      </c>
      <c r="G142" s="225"/>
      <c r="H142" s="228">
        <v>6</v>
      </c>
      <c r="I142" s="229"/>
      <c r="J142" s="225"/>
      <c r="K142" s="225"/>
      <c r="L142" s="230"/>
      <c r="M142" s="231"/>
      <c r="N142" s="232"/>
      <c r="O142" s="232"/>
      <c r="P142" s="232"/>
      <c r="Q142" s="232"/>
      <c r="R142" s="232"/>
      <c r="S142" s="232"/>
      <c r="T142" s="23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4" t="s">
        <v>130</v>
      </c>
      <c r="AU142" s="234" t="s">
        <v>84</v>
      </c>
      <c r="AV142" s="13" t="s">
        <v>84</v>
      </c>
      <c r="AW142" s="13" t="s">
        <v>36</v>
      </c>
      <c r="AX142" s="13" t="s">
        <v>74</v>
      </c>
      <c r="AY142" s="234" t="s">
        <v>120</v>
      </c>
    </row>
    <row r="143" s="13" customFormat="1">
      <c r="A143" s="13"/>
      <c r="B143" s="224"/>
      <c r="C143" s="225"/>
      <c r="D143" s="219" t="s">
        <v>130</v>
      </c>
      <c r="E143" s="226" t="s">
        <v>21</v>
      </c>
      <c r="F143" s="227" t="s">
        <v>192</v>
      </c>
      <c r="G143" s="225"/>
      <c r="H143" s="228">
        <v>9</v>
      </c>
      <c r="I143" s="229"/>
      <c r="J143" s="225"/>
      <c r="K143" s="225"/>
      <c r="L143" s="230"/>
      <c r="M143" s="231"/>
      <c r="N143" s="232"/>
      <c r="O143" s="232"/>
      <c r="P143" s="232"/>
      <c r="Q143" s="232"/>
      <c r="R143" s="232"/>
      <c r="S143" s="232"/>
      <c r="T143" s="23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4" t="s">
        <v>130</v>
      </c>
      <c r="AU143" s="234" t="s">
        <v>84</v>
      </c>
      <c r="AV143" s="13" t="s">
        <v>84</v>
      </c>
      <c r="AW143" s="13" t="s">
        <v>36</v>
      </c>
      <c r="AX143" s="13" t="s">
        <v>74</v>
      </c>
      <c r="AY143" s="234" t="s">
        <v>120</v>
      </c>
    </row>
    <row r="144" s="13" customFormat="1">
      <c r="A144" s="13"/>
      <c r="B144" s="224"/>
      <c r="C144" s="225"/>
      <c r="D144" s="219" t="s">
        <v>130</v>
      </c>
      <c r="E144" s="226" t="s">
        <v>21</v>
      </c>
      <c r="F144" s="227" t="s">
        <v>193</v>
      </c>
      <c r="G144" s="225"/>
      <c r="H144" s="228">
        <v>9</v>
      </c>
      <c r="I144" s="229"/>
      <c r="J144" s="225"/>
      <c r="K144" s="225"/>
      <c r="L144" s="230"/>
      <c r="M144" s="231"/>
      <c r="N144" s="232"/>
      <c r="O144" s="232"/>
      <c r="P144" s="232"/>
      <c r="Q144" s="232"/>
      <c r="R144" s="232"/>
      <c r="S144" s="232"/>
      <c r="T144" s="23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4" t="s">
        <v>130</v>
      </c>
      <c r="AU144" s="234" t="s">
        <v>84</v>
      </c>
      <c r="AV144" s="13" t="s">
        <v>84</v>
      </c>
      <c r="AW144" s="13" t="s">
        <v>36</v>
      </c>
      <c r="AX144" s="13" t="s">
        <v>74</v>
      </c>
      <c r="AY144" s="234" t="s">
        <v>120</v>
      </c>
    </row>
    <row r="145" s="13" customFormat="1">
      <c r="A145" s="13"/>
      <c r="B145" s="224"/>
      <c r="C145" s="225"/>
      <c r="D145" s="219" t="s">
        <v>130</v>
      </c>
      <c r="E145" s="226" t="s">
        <v>21</v>
      </c>
      <c r="F145" s="227" t="s">
        <v>145</v>
      </c>
      <c r="G145" s="225"/>
      <c r="H145" s="228">
        <v>37.100000000000001</v>
      </c>
      <c r="I145" s="229"/>
      <c r="J145" s="225"/>
      <c r="K145" s="225"/>
      <c r="L145" s="230"/>
      <c r="M145" s="231"/>
      <c r="N145" s="232"/>
      <c r="O145" s="232"/>
      <c r="P145" s="232"/>
      <c r="Q145" s="232"/>
      <c r="R145" s="232"/>
      <c r="S145" s="232"/>
      <c r="T145" s="23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4" t="s">
        <v>130</v>
      </c>
      <c r="AU145" s="234" t="s">
        <v>84</v>
      </c>
      <c r="AV145" s="13" t="s">
        <v>84</v>
      </c>
      <c r="AW145" s="13" t="s">
        <v>36</v>
      </c>
      <c r="AX145" s="13" t="s">
        <v>74</v>
      </c>
      <c r="AY145" s="234" t="s">
        <v>120</v>
      </c>
    </row>
    <row r="146" s="13" customFormat="1">
      <c r="A146" s="13"/>
      <c r="B146" s="224"/>
      <c r="C146" s="225"/>
      <c r="D146" s="219" t="s">
        <v>130</v>
      </c>
      <c r="E146" s="226" t="s">
        <v>21</v>
      </c>
      <c r="F146" s="227" t="s">
        <v>194</v>
      </c>
      <c r="G146" s="225"/>
      <c r="H146" s="228">
        <v>21.199999999999999</v>
      </c>
      <c r="I146" s="229"/>
      <c r="J146" s="225"/>
      <c r="K146" s="225"/>
      <c r="L146" s="230"/>
      <c r="M146" s="231"/>
      <c r="N146" s="232"/>
      <c r="O146" s="232"/>
      <c r="P146" s="232"/>
      <c r="Q146" s="232"/>
      <c r="R146" s="232"/>
      <c r="S146" s="232"/>
      <c r="T146" s="23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4" t="s">
        <v>130</v>
      </c>
      <c r="AU146" s="234" t="s">
        <v>84</v>
      </c>
      <c r="AV146" s="13" t="s">
        <v>84</v>
      </c>
      <c r="AW146" s="13" t="s">
        <v>36</v>
      </c>
      <c r="AX146" s="13" t="s">
        <v>74</v>
      </c>
      <c r="AY146" s="234" t="s">
        <v>120</v>
      </c>
    </row>
    <row r="147" s="13" customFormat="1">
      <c r="A147" s="13"/>
      <c r="B147" s="224"/>
      <c r="C147" s="225"/>
      <c r="D147" s="219" t="s">
        <v>130</v>
      </c>
      <c r="E147" s="226" t="s">
        <v>21</v>
      </c>
      <c r="F147" s="227" t="s">
        <v>147</v>
      </c>
      <c r="G147" s="225"/>
      <c r="H147" s="228">
        <v>19</v>
      </c>
      <c r="I147" s="229"/>
      <c r="J147" s="225"/>
      <c r="K147" s="225"/>
      <c r="L147" s="230"/>
      <c r="M147" s="231"/>
      <c r="N147" s="232"/>
      <c r="O147" s="232"/>
      <c r="P147" s="232"/>
      <c r="Q147" s="232"/>
      <c r="R147" s="232"/>
      <c r="S147" s="232"/>
      <c r="T147" s="23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4" t="s">
        <v>130</v>
      </c>
      <c r="AU147" s="234" t="s">
        <v>84</v>
      </c>
      <c r="AV147" s="13" t="s">
        <v>84</v>
      </c>
      <c r="AW147" s="13" t="s">
        <v>36</v>
      </c>
      <c r="AX147" s="13" t="s">
        <v>74</v>
      </c>
      <c r="AY147" s="234" t="s">
        <v>120</v>
      </c>
    </row>
    <row r="148" s="13" customFormat="1">
      <c r="A148" s="13"/>
      <c r="B148" s="224"/>
      <c r="C148" s="225"/>
      <c r="D148" s="219" t="s">
        <v>130</v>
      </c>
      <c r="E148" s="226" t="s">
        <v>21</v>
      </c>
      <c r="F148" s="227" t="s">
        <v>148</v>
      </c>
      <c r="G148" s="225"/>
      <c r="H148" s="228">
        <v>19</v>
      </c>
      <c r="I148" s="229"/>
      <c r="J148" s="225"/>
      <c r="K148" s="225"/>
      <c r="L148" s="230"/>
      <c r="M148" s="231"/>
      <c r="N148" s="232"/>
      <c r="O148" s="232"/>
      <c r="P148" s="232"/>
      <c r="Q148" s="232"/>
      <c r="R148" s="232"/>
      <c r="S148" s="232"/>
      <c r="T148" s="23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4" t="s">
        <v>130</v>
      </c>
      <c r="AU148" s="234" t="s">
        <v>84</v>
      </c>
      <c r="AV148" s="13" t="s">
        <v>84</v>
      </c>
      <c r="AW148" s="13" t="s">
        <v>36</v>
      </c>
      <c r="AX148" s="13" t="s">
        <v>74</v>
      </c>
      <c r="AY148" s="234" t="s">
        <v>120</v>
      </c>
    </row>
    <row r="149" s="13" customFormat="1">
      <c r="A149" s="13"/>
      <c r="B149" s="224"/>
      <c r="C149" s="225"/>
      <c r="D149" s="219" t="s">
        <v>130</v>
      </c>
      <c r="E149" s="226" t="s">
        <v>21</v>
      </c>
      <c r="F149" s="227" t="s">
        <v>149</v>
      </c>
      <c r="G149" s="225"/>
      <c r="H149" s="228">
        <v>6.7999999999999998</v>
      </c>
      <c r="I149" s="229"/>
      <c r="J149" s="225"/>
      <c r="K149" s="225"/>
      <c r="L149" s="230"/>
      <c r="M149" s="231"/>
      <c r="N149" s="232"/>
      <c r="O149" s="232"/>
      <c r="P149" s="232"/>
      <c r="Q149" s="232"/>
      <c r="R149" s="232"/>
      <c r="S149" s="232"/>
      <c r="T149" s="23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4" t="s">
        <v>130</v>
      </c>
      <c r="AU149" s="234" t="s">
        <v>84</v>
      </c>
      <c r="AV149" s="13" t="s">
        <v>84</v>
      </c>
      <c r="AW149" s="13" t="s">
        <v>36</v>
      </c>
      <c r="AX149" s="13" t="s">
        <v>74</v>
      </c>
      <c r="AY149" s="234" t="s">
        <v>120</v>
      </c>
    </row>
    <row r="150" s="13" customFormat="1">
      <c r="A150" s="13"/>
      <c r="B150" s="224"/>
      <c r="C150" s="225"/>
      <c r="D150" s="219" t="s">
        <v>130</v>
      </c>
      <c r="E150" s="226" t="s">
        <v>21</v>
      </c>
      <c r="F150" s="227" t="s">
        <v>150</v>
      </c>
      <c r="G150" s="225"/>
      <c r="H150" s="228">
        <v>6.7999999999999998</v>
      </c>
      <c r="I150" s="229"/>
      <c r="J150" s="225"/>
      <c r="K150" s="225"/>
      <c r="L150" s="230"/>
      <c r="M150" s="231"/>
      <c r="N150" s="232"/>
      <c r="O150" s="232"/>
      <c r="P150" s="232"/>
      <c r="Q150" s="232"/>
      <c r="R150" s="232"/>
      <c r="S150" s="232"/>
      <c r="T150" s="23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4" t="s">
        <v>130</v>
      </c>
      <c r="AU150" s="234" t="s">
        <v>84</v>
      </c>
      <c r="AV150" s="13" t="s">
        <v>84</v>
      </c>
      <c r="AW150" s="13" t="s">
        <v>36</v>
      </c>
      <c r="AX150" s="13" t="s">
        <v>74</v>
      </c>
      <c r="AY150" s="234" t="s">
        <v>120</v>
      </c>
    </row>
    <row r="151" s="13" customFormat="1">
      <c r="A151" s="13"/>
      <c r="B151" s="224"/>
      <c r="C151" s="225"/>
      <c r="D151" s="219" t="s">
        <v>130</v>
      </c>
      <c r="E151" s="226" t="s">
        <v>21</v>
      </c>
      <c r="F151" s="227" t="s">
        <v>151</v>
      </c>
      <c r="G151" s="225"/>
      <c r="H151" s="228">
        <v>49.799999999999997</v>
      </c>
      <c r="I151" s="229"/>
      <c r="J151" s="225"/>
      <c r="K151" s="225"/>
      <c r="L151" s="230"/>
      <c r="M151" s="231"/>
      <c r="N151" s="232"/>
      <c r="O151" s="232"/>
      <c r="P151" s="232"/>
      <c r="Q151" s="232"/>
      <c r="R151" s="232"/>
      <c r="S151" s="232"/>
      <c r="T151" s="23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4" t="s">
        <v>130</v>
      </c>
      <c r="AU151" s="234" t="s">
        <v>84</v>
      </c>
      <c r="AV151" s="13" t="s">
        <v>84</v>
      </c>
      <c r="AW151" s="13" t="s">
        <v>36</v>
      </c>
      <c r="AX151" s="13" t="s">
        <v>74</v>
      </c>
      <c r="AY151" s="234" t="s">
        <v>120</v>
      </c>
    </row>
    <row r="152" s="13" customFormat="1">
      <c r="A152" s="13"/>
      <c r="B152" s="224"/>
      <c r="C152" s="225"/>
      <c r="D152" s="219" t="s">
        <v>130</v>
      </c>
      <c r="E152" s="226" t="s">
        <v>21</v>
      </c>
      <c r="F152" s="227" t="s">
        <v>152</v>
      </c>
      <c r="G152" s="225"/>
      <c r="H152" s="228">
        <v>49.799999999999997</v>
      </c>
      <c r="I152" s="229"/>
      <c r="J152" s="225"/>
      <c r="K152" s="225"/>
      <c r="L152" s="230"/>
      <c r="M152" s="231"/>
      <c r="N152" s="232"/>
      <c r="O152" s="232"/>
      <c r="P152" s="232"/>
      <c r="Q152" s="232"/>
      <c r="R152" s="232"/>
      <c r="S152" s="232"/>
      <c r="T152" s="23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4" t="s">
        <v>130</v>
      </c>
      <c r="AU152" s="234" t="s">
        <v>84</v>
      </c>
      <c r="AV152" s="13" t="s">
        <v>84</v>
      </c>
      <c r="AW152" s="13" t="s">
        <v>36</v>
      </c>
      <c r="AX152" s="13" t="s">
        <v>74</v>
      </c>
      <c r="AY152" s="234" t="s">
        <v>120</v>
      </c>
    </row>
    <row r="153" s="13" customFormat="1">
      <c r="A153" s="13"/>
      <c r="B153" s="224"/>
      <c r="C153" s="225"/>
      <c r="D153" s="219" t="s">
        <v>130</v>
      </c>
      <c r="E153" s="226" t="s">
        <v>21</v>
      </c>
      <c r="F153" s="227" t="s">
        <v>195</v>
      </c>
      <c r="G153" s="225"/>
      <c r="H153" s="228">
        <v>8.3000000000000007</v>
      </c>
      <c r="I153" s="229"/>
      <c r="J153" s="225"/>
      <c r="K153" s="225"/>
      <c r="L153" s="230"/>
      <c r="M153" s="231"/>
      <c r="N153" s="232"/>
      <c r="O153" s="232"/>
      <c r="P153" s="232"/>
      <c r="Q153" s="232"/>
      <c r="R153" s="232"/>
      <c r="S153" s="232"/>
      <c r="T153" s="23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4" t="s">
        <v>130</v>
      </c>
      <c r="AU153" s="234" t="s">
        <v>84</v>
      </c>
      <c r="AV153" s="13" t="s">
        <v>84</v>
      </c>
      <c r="AW153" s="13" t="s">
        <v>36</v>
      </c>
      <c r="AX153" s="13" t="s">
        <v>74</v>
      </c>
      <c r="AY153" s="234" t="s">
        <v>120</v>
      </c>
    </row>
    <row r="154" s="13" customFormat="1">
      <c r="A154" s="13"/>
      <c r="B154" s="224"/>
      <c r="C154" s="225"/>
      <c r="D154" s="219" t="s">
        <v>130</v>
      </c>
      <c r="E154" s="226" t="s">
        <v>21</v>
      </c>
      <c r="F154" s="227" t="s">
        <v>196</v>
      </c>
      <c r="G154" s="225"/>
      <c r="H154" s="228">
        <v>8.3000000000000007</v>
      </c>
      <c r="I154" s="229"/>
      <c r="J154" s="225"/>
      <c r="K154" s="225"/>
      <c r="L154" s="230"/>
      <c r="M154" s="231"/>
      <c r="N154" s="232"/>
      <c r="O154" s="232"/>
      <c r="P154" s="232"/>
      <c r="Q154" s="232"/>
      <c r="R154" s="232"/>
      <c r="S154" s="232"/>
      <c r="T154" s="23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4" t="s">
        <v>130</v>
      </c>
      <c r="AU154" s="234" t="s">
        <v>84</v>
      </c>
      <c r="AV154" s="13" t="s">
        <v>84</v>
      </c>
      <c r="AW154" s="13" t="s">
        <v>36</v>
      </c>
      <c r="AX154" s="13" t="s">
        <v>74</v>
      </c>
      <c r="AY154" s="234" t="s">
        <v>120</v>
      </c>
    </row>
    <row r="155" s="13" customFormat="1">
      <c r="A155" s="13"/>
      <c r="B155" s="224"/>
      <c r="C155" s="225"/>
      <c r="D155" s="219" t="s">
        <v>130</v>
      </c>
      <c r="E155" s="226" t="s">
        <v>21</v>
      </c>
      <c r="F155" s="227" t="s">
        <v>197</v>
      </c>
      <c r="G155" s="225"/>
      <c r="H155" s="228">
        <v>8.3000000000000007</v>
      </c>
      <c r="I155" s="229"/>
      <c r="J155" s="225"/>
      <c r="K155" s="225"/>
      <c r="L155" s="230"/>
      <c r="M155" s="231"/>
      <c r="N155" s="232"/>
      <c r="O155" s="232"/>
      <c r="P155" s="232"/>
      <c r="Q155" s="232"/>
      <c r="R155" s="232"/>
      <c r="S155" s="232"/>
      <c r="T155" s="23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4" t="s">
        <v>130</v>
      </c>
      <c r="AU155" s="234" t="s">
        <v>84</v>
      </c>
      <c r="AV155" s="13" t="s">
        <v>84</v>
      </c>
      <c r="AW155" s="13" t="s">
        <v>36</v>
      </c>
      <c r="AX155" s="13" t="s">
        <v>74</v>
      </c>
      <c r="AY155" s="234" t="s">
        <v>120</v>
      </c>
    </row>
    <row r="156" s="13" customFormat="1">
      <c r="A156" s="13"/>
      <c r="B156" s="224"/>
      <c r="C156" s="225"/>
      <c r="D156" s="219" t="s">
        <v>130</v>
      </c>
      <c r="E156" s="226" t="s">
        <v>21</v>
      </c>
      <c r="F156" s="227" t="s">
        <v>198</v>
      </c>
      <c r="G156" s="225"/>
      <c r="H156" s="228">
        <v>8.3000000000000007</v>
      </c>
      <c r="I156" s="229"/>
      <c r="J156" s="225"/>
      <c r="K156" s="225"/>
      <c r="L156" s="230"/>
      <c r="M156" s="231"/>
      <c r="N156" s="232"/>
      <c r="O156" s="232"/>
      <c r="P156" s="232"/>
      <c r="Q156" s="232"/>
      <c r="R156" s="232"/>
      <c r="S156" s="232"/>
      <c r="T156" s="23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4" t="s">
        <v>130</v>
      </c>
      <c r="AU156" s="234" t="s">
        <v>84</v>
      </c>
      <c r="AV156" s="13" t="s">
        <v>84</v>
      </c>
      <c r="AW156" s="13" t="s">
        <v>36</v>
      </c>
      <c r="AX156" s="13" t="s">
        <v>74</v>
      </c>
      <c r="AY156" s="234" t="s">
        <v>120</v>
      </c>
    </row>
    <row r="157" s="13" customFormat="1">
      <c r="A157" s="13"/>
      <c r="B157" s="224"/>
      <c r="C157" s="225"/>
      <c r="D157" s="219" t="s">
        <v>130</v>
      </c>
      <c r="E157" s="226" t="s">
        <v>21</v>
      </c>
      <c r="F157" s="227" t="s">
        <v>157</v>
      </c>
      <c r="G157" s="225"/>
      <c r="H157" s="228">
        <v>5.7999999999999998</v>
      </c>
      <c r="I157" s="229"/>
      <c r="J157" s="225"/>
      <c r="K157" s="225"/>
      <c r="L157" s="230"/>
      <c r="M157" s="231"/>
      <c r="N157" s="232"/>
      <c r="O157" s="232"/>
      <c r="P157" s="232"/>
      <c r="Q157" s="232"/>
      <c r="R157" s="232"/>
      <c r="S157" s="232"/>
      <c r="T157" s="23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4" t="s">
        <v>130</v>
      </c>
      <c r="AU157" s="234" t="s">
        <v>84</v>
      </c>
      <c r="AV157" s="13" t="s">
        <v>84</v>
      </c>
      <c r="AW157" s="13" t="s">
        <v>36</v>
      </c>
      <c r="AX157" s="13" t="s">
        <v>74</v>
      </c>
      <c r="AY157" s="234" t="s">
        <v>120</v>
      </c>
    </row>
    <row r="158" s="13" customFormat="1">
      <c r="A158" s="13"/>
      <c r="B158" s="224"/>
      <c r="C158" s="225"/>
      <c r="D158" s="219" t="s">
        <v>130</v>
      </c>
      <c r="E158" s="226" t="s">
        <v>21</v>
      </c>
      <c r="F158" s="227" t="s">
        <v>199</v>
      </c>
      <c r="G158" s="225"/>
      <c r="H158" s="228">
        <v>16.600000000000001</v>
      </c>
      <c r="I158" s="229"/>
      <c r="J158" s="225"/>
      <c r="K158" s="225"/>
      <c r="L158" s="230"/>
      <c r="M158" s="231"/>
      <c r="N158" s="232"/>
      <c r="O158" s="232"/>
      <c r="P158" s="232"/>
      <c r="Q158" s="232"/>
      <c r="R158" s="232"/>
      <c r="S158" s="232"/>
      <c r="T158" s="23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4" t="s">
        <v>130</v>
      </c>
      <c r="AU158" s="234" t="s">
        <v>84</v>
      </c>
      <c r="AV158" s="13" t="s">
        <v>84</v>
      </c>
      <c r="AW158" s="13" t="s">
        <v>36</v>
      </c>
      <c r="AX158" s="13" t="s">
        <v>74</v>
      </c>
      <c r="AY158" s="234" t="s">
        <v>120</v>
      </c>
    </row>
    <row r="159" s="13" customFormat="1">
      <c r="A159" s="13"/>
      <c r="B159" s="224"/>
      <c r="C159" s="225"/>
      <c r="D159" s="219" t="s">
        <v>130</v>
      </c>
      <c r="E159" s="226" t="s">
        <v>21</v>
      </c>
      <c r="F159" s="227" t="s">
        <v>159</v>
      </c>
      <c r="G159" s="225"/>
      <c r="H159" s="228">
        <v>9.4000000000000004</v>
      </c>
      <c r="I159" s="229"/>
      <c r="J159" s="225"/>
      <c r="K159" s="225"/>
      <c r="L159" s="230"/>
      <c r="M159" s="231"/>
      <c r="N159" s="232"/>
      <c r="O159" s="232"/>
      <c r="P159" s="232"/>
      <c r="Q159" s="232"/>
      <c r="R159" s="232"/>
      <c r="S159" s="232"/>
      <c r="T159" s="23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4" t="s">
        <v>130</v>
      </c>
      <c r="AU159" s="234" t="s">
        <v>84</v>
      </c>
      <c r="AV159" s="13" t="s">
        <v>84</v>
      </c>
      <c r="AW159" s="13" t="s">
        <v>36</v>
      </c>
      <c r="AX159" s="13" t="s">
        <v>74</v>
      </c>
      <c r="AY159" s="234" t="s">
        <v>120</v>
      </c>
    </row>
    <row r="160" s="13" customFormat="1">
      <c r="A160" s="13"/>
      <c r="B160" s="224"/>
      <c r="C160" s="225"/>
      <c r="D160" s="219" t="s">
        <v>130</v>
      </c>
      <c r="E160" s="226" t="s">
        <v>21</v>
      </c>
      <c r="F160" s="227" t="s">
        <v>160</v>
      </c>
      <c r="G160" s="225"/>
      <c r="H160" s="228">
        <v>16.600000000000001</v>
      </c>
      <c r="I160" s="229"/>
      <c r="J160" s="225"/>
      <c r="K160" s="225"/>
      <c r="L160" s="230"/>
      <c r="M160" s="231"/>
      <c r="N160" s="232"/>
      <c r="O160" s="232"/>
      <c r="P160" s="232"/>
      <c r="Q160" s="232"/>
      <c r="R160" s="232"/>
      <c r="S160" s="232"/>
      <c r="T160" s="23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4" t="s">
        <v>130</v>
      </c>
      <c r="AU160" s="234" t="s">
        <v>84</v>
      </c>
      <c r="AV160" s="13" t="s">
        <v>84</v>
      </c>
      <c r="AW160" s="13" t="s">
        <v>36</v>
      </c>
      <c r="AX160" s="13" t="s">
        <v>74</v>
      </c>
      <c r="AY160" s="234" t="s">
        <v>120</v>
      </c>
    </row>
    <row r="161" s="13" customFormat="1">
      <c r="A161" s="13"/>
      <c r="B161" s="224"/>
      <c r="C161" s="225"/>
      <c r="D161" s="219" t="s">
        <v>130</v>
      </c>
      <c r="E161" s="226" t="s">
        <v>21</v>
      </c>
      <c r="F161" s="227" t="s">
        <v>161</v>
      </c>
      <c r="G161" s="225"/>
      <c r="H161" s="228">
        <v>16.600000000000001</v>
      </c>
      <c r="I161" s="229"/>
      <c r="J161" s="225"/>
      <c r="K161" s="225"/>
      <c r="L161" s="230"/>
      <c r="M161" s="231"/>
      <c r="N161" s="232"/>
      <c r="O161" s="232"/>
      <c r="P161" s="232"/>
      <c r="Q161" s="232"/>
      <c r="R161" s="232"/>
      <c r="S161" s="232"/>
      <c r="T161" s="23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4" t="s">
        <v>130</v>
      </c>
      <c r="AU161" s="234" t="s">
        <v>84</v>
      </c>
      <c r="AV161" s="13" t="s">
        <v>84</v>
      </c>
      <c r="AW161" s="13" t="s">
        <v>36</v>
      </c>
      <c r="AX161" s="13" t="s">
        <v>74</v>
      </c>
      <c r="AY161" s="234" t="s">
        <v>120</v>
      </c>
    </row>
    <row r="162" s="13" customFormat="1">
      <c r="A162" s="13"/>
      <c r="B162" s="224"/>
      <c r="C162" s="225"/>
      <c r="D162" s="219" t="s">
        <v>130</v>
      </c>
      <c r="E162" s="226" t="s">
        <v>21</v>
      </c>
      <c r="F162" s="227" t="s">
        <v>200</v>
      </c>
      <c r="G162" s="225"/>
      <c r="H162" s="228">
        <v>8.3000000000000007</v>
      </c>
      <c r="I162" s="229"/>
      <c r="J162" s="225"/>
      <c r="K162" s="225"/>
      <c r="L162" s="230"/>
      <c r="M162" s="231"/>
      <c r="N162" s="232"/>
      <c r="O162" s="232"/>
      <c r="P162" s="232"/>
      <c r="Q162" s="232"/>
      <c r="R162" s="232"/>
      <c r="S162" s="232"/>
      <c r="T162" s="23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4" t="s">
        <v>130</v>
      </c>
      <c r="AU162" s="234" t="s">
        <v>84</v>
      </c>
      <c r="AV162" s="13" t="s">
        <v>84</v>
      </c>
      <c r="AW162" s="13" t="s">
        <v>36</v>
      </c>
      <c r="AX162" s="13" t="s">
        <v>74</v>
      </c>
      <c r="AY162" s="234" t="s">
        <v>120</v>
      </c>
    </row>
    <row r="163" s="13" customFormat="1">
      <c r="A163" s="13"/>
      <c r="B163" s="224"/>
      <c r="C163" s="225"/>
      <c r="D163" s="219" t="s">
        <v>130</v>
      </c>
      <c r="E163" s="226" t="s">
        <v>21</v>
      </c>
      <c r="F163" s="227" t="s">
        <v>201</v>
      </c>
      <c r="G163" s="225"/>
      <c r="H163" s="228">
        <v>8.3000000000000007</v>
      </c>
      <c r="I163" s="229"/>
      <c r="J163" s="225"/>
      <c r="K163" s="225"/>
      <c r="L163" s="230"/>
      <c r="M163" s="231"/>
      <c r="N163" s="232"/>
      <c r="O163" s="232"/>
      <c r="P163" s="232"/>
      <c r="Q163" s="232"/>
      <c r="R163" s="232"/>
      <c r="S163" s="232"/>
      <c r="T163" s="23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4" t="s">
        <v>130</v>
      </c>
      <c r="AU163" s="234" t="s">
        <v>84</v>
      </c>
      <c r="AV163" s="13" t="s">
        <v>84</v>
      </c>
      <c r="AW163" s="13" t="s">
        <v>36</v>
      </c>
      <c r="AX163" s="13" t="s">
        <v>74</v>
      </c>
      <c r="AY163" s="234" t="s">
        <v>120</v>
      </c>
    </row>
    <row r="164" s="13" customFormat="1">
      <c r="A164" s="13"/>
      <c r="B164" s="224"/>
      <c r="C164" s="225"/>
      <c r="D164" s="219" t="s">
        <v>130</v>
      </c>
      <c r="E164" s="226" t="s">
        <v>21</v>
      </c>
      <c r="F164" s="227" t="s">
        <v>202</v>
      </c>
      <c r="G164" s="225"/>
      <c r="H164" s="228">
        <v>8.3000000000000007</v>
      </c>
      <c r="I164" s="229"/>
      <c r="J164" s="225"/>
      <c r="K164" s="225"/>
      <c r="L164" s="230"/>
      <c r="M164" s="231"/>
      <c r="N164" s="232"/>
      <c r="O164" s="232"/>
      <c r="P164" s="232"/>
      <c r="Q164" s="232"/>
      <c r="R164" s="232"/>
      <c r="S164" s="232"/>
      <c r="T164" s="23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4" t="s">
        <v>130</v>
      </c>
      <c r="AU164" s="234" t="s">
        <v>84</v>
      </c>
      <c r="AV164" s="13" t="s">
        <v>84</v>
      </c>
      <c r="AW164" s="13" t="s">
        <v>36</v>
      </c>
      <c r="AX164" s="13" t="s">
        <v>74</v>
      </c>
      <c r="AY164" s="234" t="s">
        <v>120</v>
      </c>
    </row>
    <row r="165" s="13" customFormat="1">
      <c r="A165" s="13"/>
      <c r="B165" s="224"/>
      <c r="C165" s="225"/>
      <c r="D165" s="219" t="s">
        <v>130</v>
      </c>
      <c r="E165" s="226" t="s">
        <v>21</v>
      </c>
      <c r="F165" s="227" t="s">
        <v>165</v>
      </c>
      <c r="G165" s="225"/>
      <c r="H165" s="228">
        <v>8.3000000000000007</v>
      </c>
      <c r="I165" s="229"/>
      <c r="J165" s="225"/>
      <c r="K165" s="225"/>
      <c r="L165" s="230"/>
      <c r="M165" s="231"/>
      <c r="N165" s="232"/>
      <c r="O165" s="232"/>
      <c r="P165" s="232"/>
      <c r="Q165" s="232"/>
      <c r="R165" s="232"/>
      <c r="S165" s="232"/>
      <c r="T165" s="23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4" t="s">
        <v>130</v>
      </c>
      <c r="AU165" s="234" t="s">
        <v>84</v>
      </c>
      <c r="AV165" s="13" t="s">
        <v>84</v>
      </c>
      <c r="AW165" s="13" t="s">
        <v>36</v>
      </c>
      <c r="AX165" s="13" t="s">
        <v>74</v>
      </c>
      <c r="AY165" s="234" t="s">
        <v>120</v>
      </c>
    </row>
    <row r="166" s="13" customFormat="1">
      <c r="A166" s="13"/>
      <c r="B166" s="224"/>
      <c r="C166" s="225"/>
      <c r="D166" s="219" t="s">
        <v>130</v>
      </c>
      <c r="E166" s="226" t="s">
        <v>21</v>
      </c>
      <c r="F166" s="227" t="s">
        <v>203</v>
      </c>
      <c r="G166" s="225"/>
      <c r="H166" s="228">
        <v>2.3999999999999999</v>
      </c>
      <c r="I166" s="229"/>
      <c r="J166" s="225"/>
      <c r="K166" s="225"/>
      <c r="L166" s="230"/>
      <c r="M166" s="231"/>
      <c r="N166" s="232"/>
      <c r="O166" s="232"/>
      <c r="P166" s="232"/>
      <c r="Q166" s="232"/>
      <c r="R166" s="232"/>
      <c r="S166" s="232"/>
      <c r="T166" s="23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4" t="s">
        <v>130</v>
      </c>
      <c r="AU166" s="234" t="s">
        <v>84</v>
      </c>
      <c r="AV166" s="13" t="s">
        <v>84</v>
      </c>
      <c r="AW166" s="13" t="s">
        <v>36</v>
      </c>
      <c r="AX166" s="13" t="s">
        <v>74</v>
      </c>
      <c r="AY166" s="234" t="s">
        <v>120</v>
      </c>
    </row>
    <row r="167" s="13" customFormat="1">
      <c r="A167" s="13"/>
      <c r="B167" s="224"/>
      <c r="C167" s="225"/>
      <c r="D167" s="219" t="s">
        <v>130</v>
      </c>
      <c r="E167" s="226" t="s">
        <v>21</v>
      </c>
      <c r="F167" s="227" t="s">
        <v>167</v>
      </c>
      <c r="G167" s="225"/>
      <c r="H167" s="228">
        <v>3.6000000000000001</v>
      </c>
      <c r="I167" s="229"/>
      <c r="J167" s="225"/>
      <c r="K167" s="225"/>
      <c r="L167" s="230"/>
      <c r="M167" s="231"/>
      <c r="N167" s="232"/>
      <c r="O167" s="232"/>
      <c r="P167" s="232"/>
      <c r="Q167" s="232"/>
      <c r="R167" s="232"/>
      <c r="S167" s="232"/>
      <c r="T167" s="23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4" t="s">
        <v>130</v>
      </c>
      <c r="AU167" s="234" t="s">
        <v>84</v>
      </c>
      <c r="AV167" s="13" t="s">
        <v>84</v>
      </c>
      <c r="AW167" s="13" t="s">
        <v>36</v>
      </c>
      <c r="AX167" s="13" t="s">
        <v>74</v>
      </c>
      <c r="AY167" s="234" t="s">
        <v>120</v>
      </c>
    </row>
    <row r="168" s="13" customFormat="1">
      <c r="A168" s="13"/>
      <c r="B168" s="224"/>
      <c r="C168" s="225"/>
      <c r="D168" s="219" t="s">
        <v>130</v>
      </c>
      <c r="E168" s="226" t="s">
        <v>21</v>
      </c>
      <c r="F168" s="227" t="s">
        <v>168</v>
      </c>
      <c r="G168" s="225"/>
      <c r="H168" s="228">
        <v>7.0999999999999996</v>
      </c>
      <c r="I168" s="229"/>
      <c r="J168" s="225"/>
      <c r="K168" s="225"/>
      <c r="L168" s="230"/>
      <c r="M168" s="231"/>
      <c r="N168" s="232"/>
      <c r="O168" s="232"/>
      <c r="P168" s="232"/>
      <c r="Q168" s="232"/>
      <c r="R168" s="232"/>
      <c r="S168" s="232"/>
      <c r="T168" s="23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4" t="s">
        <v>130</v>
      </c>
      <c r="AU168" s="234" t="s">
        <v>84</v>
      </c>
      <c r="AV168" s="13" t="s">
        <v>84</v>
      </c>
      <c r="AW168" s="13" t="s">
        <v>36</v>
      </c>
      <c r="AX168" s="13" t="s">
        <v>74</v>
      </c>
      <c r="AY168" s="234" t="s">
        <v>120</v>
      </c>
    </row>
    <row r="169" s="13" customFormat="1">
      <c r="A169" s="13"/>
      <c r="B169" s="224"/>
      <c r="C169" s="225"/>
      <c r="D169" s="219" t="s">
        <v>130</v>
      </c>
      <c r="E169" s="226" t="s">
        <v>21</v>
      </c>
      <c r="F169" s="227" t="s">
        <v>169</v>
      </c>
      <c r="G169" s="225"/>
      <c r="H169" s="228">
        <v>7.0999999999999996</v>
      </c>
      <c r="I169" s="229"/>
      <c r="J169" s="225"/>
      <c r="K169" s="225"/>
      <c r="L169" s="230"/>
      <c r="M169" s="231"/>
      <c r="N169" s="232"/>
      <c r="O169" s="232"/>
      <c r="P169" s="232"/>
      <c r="Q169" s="232"/>
      <c r="R169" s="232"/>
      <c r="S169" s="232"/>
      <c r="T169" s="23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4" t="s">
        <v>130</v>
      </c>
      <c r="AU169" s="234" t="s">
        <v>84</v>
      </c>
      <c r="AV169" s="13" t="s">
        <v>84</v>
      </c>
      <c r="AW169" s="13" t="s">
        <v>36</v>
      </c>
      <c r="AX169" s="13" t="s">
        <v>74</v>
      </c>
      <c r="AY169" s="234" t="s">
        <v>120</v>
      </c>
    </row>
    <row r="170" s="13" customFormat="1">
      <c r="A170" s="13"/>
      <c r="B170" s="224"/>
      <c r="C170" s="225"/>
      <c r="D170" s="219" t="s">
        <v>130</v>
      </c>
      <c r="E170" s="226" t="s">
        <v>21</v>
      </c>
      <c r="F170" s="227" t="s">
        <v>170</v>
      </c>
      <c r="G170" s="225"/>
      <c r="H170" s="228">
        <v>7.0999999999999996</v>
      </c>
      <c r="I170" s="229"/>
      <c r="J170" s="225"/>
      <c r="K170" s="225"/>
      <c r="L170" s="230"/>
      <c r="M170" s="231"/>
      <c r="N170" s="232"/>
      <c r="O170" s="232"/>
      <c r="P170" s="232"/>
      <c r="Q170" s="232"/>
      <c r="R170" s="232"/>
      <c r="S170" s="232"/>
      <c r="T170" s="23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4" t="s">
        <v>130</v>
      </c>
      <c r="AU170" s="234" t="s">
        <v>84</v>
      </c>
      <c r="AV170" s="13" t="s">
        <v>84</v>
      </c>
      <c r="AW170" s="13" t="s">
        <v>36</v>
      </c>
      <c r="AX170" s="13" t="s">
        <v>74</v>
      </c>
      <c r="AY170" s="234" t="s">
        <v>120</v>
      </c>
    </row>
    <row r="171" s="13" customFormat="1">
      <c r="A171" s="13"/>
      <c r="B171" s="224"/>
      <c r="C171" s="225"/>
      <c r="D171" s="219" t="s">
        <v>130</v>
      </c>
      <c r="E171" s="226" t="s">
        <v>21</v>
      </c>
      <c r="F171" s="227" t="s">
        <v>171</v>
      </c>
      <c r="G171" s="225"/>
      <c r="H171" s="228">
        <v>58.799999999999997</v>
      </c>
      <c r="I171" s="229"/>
      <c r="J171" s="225"/>
      <c r="K171" s="225"/>
      <c r="L171" s="230"/>
      <c r="M171" s="231"/>
      <c r="N171" s="232"/>
      <c r="O171" s="232"/>
      <c r="P171" s="232"/>
      <c r="Q171" s="232"/>
      <c r="R171" s="232"/>
      <c r="S171" s="232"/>
      <c r="T171" s="23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4" t="s">
        <v>130</v>
      </c>
      <c r="AU171" s="234" t="s">
        <v>84</v>
      </c>
      <c r="AV171" s="13" t="s">
        <v>84</v>
      </c>
      <c r="AW171" s="13" t="s">
        <v>36</v>
      </c>
      <c r="AX171" s="13" t="s">
        <v>74</v>
      </c>
      <c r="AY171" s="234" t="s">
        <v>120</v>
      </c>
    </row>
    <row r="172" s="14" customFormat="1">
      <c r="A172" s="14"/>
      <c r="B172" s="235"/>
      <c r="C172" s="236"/>
      <c r="D172" s="219" t="s">
        <v>130</v>
      </c>
      <c r="E172" s="237" t="s">
        <v>21</v>
      </c>
      <c r="F172" s="238" t="s">
        <v>133</v>
      </c>
      <c r="G172" s="236"/>
      <c r="H172" s="239">
        <v>460.00000000000028</v>
      </c>
      <c r="I172" s="240"/>
      <c r="J172" s="236"/>
      <c r="K172" s="236"/>
      <c r="L172" s="241"/>
      <c r="M172" s="242"/>
      <c r="N172" s="243"/>
      <c r="O172" s="243"/>
      <c r="P172" s="243"/>
      <c r="Q172" s="243"/>
      <c r="R172" s="243"/>
      <c r="S172" s="243"/>
      <c r="T172" s="24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45" t="s">
        <v>130</v>
      </c>
      <c r="AU172" s="245" t="s">
        <v>84</v>
      </c>
      <c r="AV172" s="14" t="s">
        <v>127</v>
      </c>
      <c r="AW172" s="14" t="s">
        <v>36</v>
      </c>
      <c r="AX172" s="14" t="s">
        <v>79</v>
      </c>
      <c r="AY172" s="245" t="s">
        <v>120</v>
      </c>
    </row>
    <row r="173" s="13" customFormat="1">
      <c r="A173" s="13"/>
      <c r="B173" s="224"/>
      <c r="C173" s="225"/>
      <c r="D173" s="219" t="s">
        <v>130</v>
      </c>
      <c r="E173" s="225"/>
      <c r="F173" s="227" t="s">
        <v>204</v>
      </c>
      <c r="G173" s="225"/>
      <c r="H173" s="228">
        <v>920</v>
      </c>
      <c r="I173" s="229"/>
      <c r="J173" s="225"/>
      <c r="K173" s="225"/>
      <c r="L173" s="230"/>
      <c r="M173" s="231"/>
      <c r="N173" s="232"/>
      <c r="O173" s="232"/>
      <c r="P173" s="232"/>
      <c r="Q173" s="232"/>
      <c r="R173" s="232"/>
      <c r="S173" s="232"/>
      <c r="T173" s="23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4" t="s">
        <v>130</v>
      </c>
      <c r="AU173" s="234" t="s">
        <v>84</v>
      </c>
      <c r="AV173" s="13" t="s">
        <v>84</v>
      </c>
      <c r="AW173" s="13" t="s">
        <v>4</v>
      </c>
      <c r="AX173" s="13" t="s">
        <v>79</v>
      </c>
      <c r="AY173" s="234" t="s">
        <v>120</v>
      </c>
    </row>
    <row r="174" s="2" customFormat="1" ht="16.5" customHeight="1">
      <c r="A174" s="41"/>
      <c r="B174" s="42"/>
      <c r="C174" s="258" t="s">
        <v>121</v>
      </c>
      <c r="D174" s="258" t="s">
        <v>205</v>
      </c>
      <c r="E174" s="259" t="s">
        <v>206</v>
      </c>
      <c r="F174" s="260" t="s">
        <v>207</v>
      </c>
      <c r="G174" s="261" t="s">
        <v>126</v>
      </c>
      <c r="H174" s="262">
        <v>483</v>
      </c>
      <c r="I174" s="263"/>
      <c r="J174" s="264">
        <f>ROUND(I174*H174,2)</f>
        <v>0</v>
      </c>
      <c r="K174" s="260" t="s">
        <v>136</v>
      </c>
      <c r="L174" s="265"/>
      <c r="M174" s="266" t="s">
        <v>21</v>
      </c>
      <c r="N174" s="267" t="s">
        <v>45</v>
      </c>
      <c r="O174" s="87"/>
      <c r="P174" s="215">
        <f>O174*H174</f>
        <v>0</v>
      </c>
      <c r="Q174" s="215">
        <v>0.00029999999999999997</v>
      </c>
      <c r="R174" s="215">
        <f>Q174*H174</f>
        <v>0.1449</v>
      </c>
      <c r="S174" s="215">
        <v>0</v>
      </c>
      <c r="T174" s="216">
        <f>S174*H174</f>
        <v>0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217" t="s">
        <v>208</v>
      </c>
      <c r="AT174" s="217" t="s">
        <v>205</v>
      </c>
      <c r="AU174" s="217" t="s">
        <v>84</v>
      </c>
      <c r="AY174" s="19" t="s">
        <v>120</v>
      </c>
      <c r="BE174" s="218">
        <f>IF(N174="základní",J174,0)</f>
        <v>0</v>
      </c>
      <c r="BF174" s="218">
        <f>IF(N174="snížená",J174,0)</f>
        <v>0</v>
      </c>
      <c r="BG174" s="218">
        <f>IF(N174="zákl. přenesená",J174,0)</f>
        <v>0</v>
      </c>
      <c r="BH174" s="218">
        <f>IF(N174="sníž. přenesená",J174,0)</f>
        <v>0</v>
      </c>
      <c r="BI174" s="218">
        <f>IF(N174="nulová",J174,0)</f>
        <v>0</v>
      </c>
      <c r="BJ174" s="19" t="s">
        <v>79</v>
      </c>
      <c r="BK174" s="218">
        <f>ROUND(I174*H174,2)</f>
        <v>0</v>
      </c>
      <c r="BL174" s="19" t="s">
        <v>127</v>
      </c>
      <c r="BM174" s="217" t="s">
        <v>209</v>
      </c>
    </row>
    <row r="175" s="2" customFormat="1">
      <c r="A175" s="41"/>
      <c r="B175" s="42"/>
      <c r="C175" s="43"/>
      <c r="D175" s="219" t="s">
        <v>129</v>
      </c>
      <c r="E175" s="43"/>
      <c r="F175" s="220" t="s">
        <v>207</v>
      </c>
      <c r="G175" s="43"/>
      <c r="H175" s="43"/>
      <c r="I175" s="221"/>
      <c r="J175" s="43"/>
      <c r="K175" s="43"/>
      <c r="L175" s="47"/>
      <c r="M175" s="222"/>
      <c r="N175" s="223"/>
      <c r="O175" s="87"/>
      <c r="P175" s="87"/>
      <c r="Q175" s="87"/>
      <c r="R175" s="87"/>
      <c r="S175" s="87"/>
      <c r="T175" s="88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T175" s="19" t="s">
        <v>129</v>
      </c>
      <c r="AU175" s="19" t="s">
        <v>84</v>
      </c>
    </row>
    <row r="176" s="2" customFormat="1">
      <c r="A176" s="41"/>
      <c r="B176" s="42"/>
      <c r="C176" s="43"/>
      <c r="D176" s="246" t="s">
        <v>139</v>
      </c>
      <c r="E176" s="43"/>
      <c r="F176" s="247" t="s">
        <v>210</v>
      </c>
      <c r="G176" s="43"/>
      <c r="H176" s="43"/>
      <c r="I176" s="221"/>
      <c r="J176" s="43"/>
      <c r="K176" s="43"/>
      <c r="L176" s="47"/>
      <c r="M176" s="222"/>
      <c r="N176" s="223"/>
      <c r="O176" s="87"/>
      <c r="P176" s="87"/>
      <c r="Q176" s="87"/>
      <c r="R176" s="87"/>
      <c r="S176" s="87"/>
      <c r="T176" s="88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T176" s="19" t="s">
        <v>139</v>
      </c>
      <c r="AU176" s="19" t="s">
        <v>84</v>
      </c>
    </row>
    <row r="177" s="13" customFormat="1">
      <c r="A177" s="13"/>
      <c r="B177" s="224"/>
      <c r="C177" s="225"/>
      <c r="D177" s="219" t="s">
        <v>130</v>
      </c>
      <c r="E177" s="225"/>
      <c r="F177" s="227" t="s">
        <v>211</v>
      </c>
      <c r="G177" s="225"/>
      <c r="H177" s="228">
        <v>483</v>
      </c>
      <c r="I177" s="229"/>
      <c r="J177" s="225"/>
      <c r="K177" s="225"/>
      <c r="L177" s="230"/>
      <c r="M177" s="231"/>
      <c r="N177" s="232"/>
      <c r="O177" s="232"/>
      <c r="P177" s="232"/>
      <c r="Q177" s="232"/>
      <c r="R177" s="232"/>
      <c r="S177" s="232"/>
      <c r="T177" s="23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4" t="s">
        <v>130</v>
      </c>
      <c r="AU177" s="234" t="s">
        <v>84</v>
      </c>
      <c r="AV177" s="13" t="s">
        <v>84</v>
      </c>
      <c r="AW177" s="13" t="s">
        <v>4</v>
      </c>
      <c r="AX177" s="13" t="s">
        <v>79</v>
      </c>
      <c r="AY177" s="234" t="s">
        <v>120</v>
      </c>
    </row>
    <row r="178" s="2" customFormat="1" ht="24.15" customHeight="1">
      <c r="A178" s="41"/>
      <c r="B178" s="42"/>
      <c r="C178" s="258" t="s">
        <v>212</v>
      </c>
      <c r="D178" s="258" t="s">
        <v>205</v>
      </c>
      <c r="E178" s="259" t="s">
        <v>213</v>
      </c>
      <c r="F178" s="260" t="s">
        <v>214</v>
      </c>
      <c r="G178" s="261" t="s">
        <v>126</v>
      </c>
      <c r="H178" s="262">
        <v>483</v>
      </c>
      <c r="I178" s="263"/>
      <c r="J178" s="264">
        <f>ROUND(I178*H178,2)</f>
        <v>0</v>
      </c>
      <c r="K178" s="260" t="s">
        <v>136</v>
      </c>
      <c r="L178" s="265"/>
      <c r="M178" s="266" t="s">
        <v>21</v>
      </c>
      <c r="N178" s="267" t="s">
        <v>45</v>
      </c>
      <c r="O178" s="87"/>
      <c r="P178" s="215">
        <f>O178*H178</f>
        <v>0</v>
      </c>
      <c r="Q178" s="215">
        <v>4.0000000000000003E-05</v>
      </c>
      <c r="R178" s="215">
        <f>Q178*H178</f>
        <v>0.01932</v>
      </c>
      <c r="S178" s="215">
        <v>0</v>
      </c>
      <c r="T178" s="216">
        <f>S178*H178</f>
        <v>0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217" t="s">
        <v>208</v>
      </c>
      <c r="AT178" s="217" t="s">
        <v>205</v>
      </c>
      <c r="AU178" s="217" t="s">
        <v>84</v>
      </c>
      <c r="AY178" s="19" t="s">
        <v>120</v>
      </c>
      <c r="BE178" s="218">
        <f>IF(N178="základní",J178,0)</f>
        <v>0</v>
      </c>
      <c r="BF178" s="218">
        <f>IF(N178="snížená",J178,0)</f>
        <v>0</v>
      </c>
      <c r="BG178" s="218">
        <f>IF(N178="zákl. přenesená",J178,0)</f>
        <v>0</v>
      </c>
      <c r="BH178" s="218">
        <f>IF(N178="sníž. přenesená",J178,0)</f>
        <v>0</v>
      </c>
      <c r="BI178" s="218">
        <f>IF(N178="nulová",J178,0)</f>
        <v>0</v>
      </c>
      <c r="BJ178" s="19" t="s">
        <v>79</v>
      </c>
      <c r="BK178" s="218">
        <f>ROUND(I178*H178,2)</f>
        <v>0</v>
      </c>
      <c r="BL178" s="19" t="s">
        <v>127</v>
      </c>
      <c r="BM178" s="217" t="s">
        <v>215</v>
      </c>
    </row>
    <row r="179" s="2" customFormat="1">
      <c r="A179" s="41"/>
      <c r="B179" s="42"/>
      <c r="C179" s="43"/>
      <c r="D179" s="219" t="s">
        <v>129</v>
      </c>
      <c r="E179" s="43"/>
      <c r="F179" s="220" t="s">
        <v>214</v>
      </c>
      <c r="G179" s="43"/>
      <c r="H179" s="43"/>
      <c r="I179" s="221"/>
      <c r="J179" s="43"/>
      <c r="K179" s="43"/>
      <c r="L179" s="47"/>
      <c r="M179" s="222"/>
      <c r="N179" s="223"/>
      <c r="O179" s="87"/>
      <c r="P179" s="87"/>
      <c r="Q179" s="87"/>
      <c r="R179" s="87"/>
      <c r="S179" s="87"/>
      <c r="T179" s="88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T179" s="19" t="s">
        <v>129</v>
      </c>
      <c r="AU179" s="19" t="s">
        <v>84</v>
      </c>
    </row>
    <row r="180" s="2" customFormat="1">
      <c r="A180" s="41"/>
      <c r="B180" s="42"/>
      <c r="C180" s="43"/>
      <c r="D180" s="246" t="s">
        <v>139</v>
      </c>
      <c r="E180" s="43"/>
      <c r="F180" s="247" t="s">
        <v>216</v>
      </c>
      <c r="G180" s="43"/>
      <c r="H180" s="43"/>
      <c r="I180" s="221"/>
      <c r="J180" s="43"/>
      <c r="K180" s="43"/>
      <c r="L180" s="47"/>
      <c r="M180" s="222"/>
      <c r="N180" s="223"/>
      <c r="O180" s="87"/>
      <c r="P180" s="87"/>
      <c r="Q180" s="87"/>
      <c r="R180" s="87"/>
      <c r="S180" s="87"/>
      <c r="T180" s="88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T180" s="19" t="s">
        <v>139</v>
      </c>
      <c r="AU180" s="19" t="s">
        <v>84</v>
      </c>
    </row>
    <row r="181" s="13" customFormat="1">
      <c r="A181" s="13"/>
      <c r="B181" s="224"/>
      <c r="C181" s="225"/>
      <c r="D181" s="219" t="s">
        <v>130</v>
      </c>
      <c r="E181" s="225"/>
      <c r="F181" s="227" t="s">
        <v>211</v>
      </c>
      <c r="G181" s="225"/>
      <c r="H181" s="228">
        <v>483</v>
      </c>
      <c r="I181" s="229"/>
      <c r="J181" s="225"/>
      <c r="K181" s="225"/>
      <c r="L181" s="230"/>
      <c r="M181" s="231"/>
      <c r="N181" s="232"/>
      <c r="O181" s="232"/>
      <c r="P181" s="232"/>
      <c r="Q181" s="232"/>
      <c r="R181" s="232"/>
      <c r="S181" s="232"/>
      <c r="T181" s="23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4" t="s">
        <v>130</v>
      </c>
      <c r="AU181" s="234" t="s">
        <v>84</v>
      </c>
      <c r="AV181" s="13" t="s">
        <v>84</v>
      </c>
      <c r="AW181" s="13" t="s">
        <v>4</v>
      </c>
      <c r="AX181" s="13" t="s">
        <v>79</v>
      </c>
      <c r="AY181" s="234" t="s">
        <v>120</v>
      </c>
    </row>
    <row r="182" s="2" customFormat="1" ht="33" customHeight="1">
      <c r="A182" s="41"/>
      <c r="B182" s="42"/>
      <c r="C182" s="206" t="s">
        <v>208</v>
      </c>
      <c r="D182" s="206" t="s">
        <v>123</v>
      </c>
      <c r="E182" s="207" t="s">
        <v>217</v>
      </c>
      <c r="F182" s="208" t="s">
        <v>218</v>
      </c>
      <c r="G182" s="209" t="s">
        <v>219</v>
      </c>
      <c r="H182" s="210">
        <v>22</v>
      </c>
      <c r="I182" s="211"/>
      <c r="J182" s="212">
        <f>ROUND(I182*H182,2)</f>
        <v>0</v>
      </c>
      <c r="K182" s="208" t="s">
        <v>136</v>
      </c>
      <c r="L182" s="47"/>
      <c r="M182" s="213" t="s">
        <v>21</v>
      </c>
      <c r="N182" s="214" t="s">
        <v>45</v>
      </c>
      <c r="O182" s="87"/>
      <c r="P182" s="215">
        <f>O182*H182</f>
        <v>0</v>
      </c>
      <c r="Q182" s="215">
        <v>0.0013799999999999999</v>
      </c>
      <c r="R182" s="215">
        <f>Q182*H182</f>
        <v>0.030359999999999998</v>
      </c>
      <c r="S182" s="215">
        <v>0</v>
      </c>
      <c r="T182" s="216">
        <f>S182*H182</f>
        <v>0</v>
      </c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R182" s="217" t="s">
        <v>127</v>
      </c>
      <c r="AT182" s="217" t="s">
        <v>123</v>
      </c>
      <c r="AU182" s="217" t="s">
        <v>84</v>
      </c>
      <c r="AY182" s="19" t="s">
        <v>120</v>
      </c>
      <c r="BE182" s="218">
        <f>IF(N182="základní",J182,0)</f>
        <v>0</v>
      </c>
      <c r="BF182" s="218">
        <f>IF(N182="snížená",J182,0)</f>
        <v>0</v>
      </c>
      <c r="BG182" s="218">
        <f>IF(N182="zákl. přenesená",J182,0)</f>
        <v>0</v>
      </c>
      <c r="BH182" s="218">
        <f>IF(N182="sníž. přenesená",J182,0)</f>
        <v>0</v>
      </c>
      <c r="BI182" s="218">
        <f>IF(N182="nulová",J182,0)</f>
        <v>0</v>
      </c>
      <c r="BJ182" s="19" t="s">
        <v>79</v>
      </c>
      <c r="BK182" s="218">
        <f>ROUND(I182*H182,2)</f>
        <v>0</v>
      </c>
      <c r="BL182" s="19" t="s">
        <v>127</v>
      </c>
      <c r="BM182" s="217" t="s">
        <v>220</v>
      </c>
    </row>
    <row r="183" s="2" customFormat="1">
      <c r="A183" s="41"/>
      <c r="B183" s="42"/>
      <c r="C183" s="43"/>
      <c r="D183" s="219" t="s">
        <v>129</v>
      </c>
      <c r="E183" s="43"/>
      <c r="F183" s="220" t="s">
        <v>221</v>
      </c>
      <c r="G183" s="43"/>
      <c r="H183" s="43"/>
      <c r="I183" s="221"/>
      <c r="J183" s="43"/>
      <c r="K183" s="43"/>
      <c r="L183" s="47"/>
      <c r="M183" s="222"/>
      <c r="N183" s="223"/>
      <c r="O183" s="87"/>
      <c r="P183" s="87"/>
      <c r="Q183" s="87"/>
      <c r="R183" s="87"/>
      <c r="S183" s="87"/>
      <c r="T183" s="88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T183" s="19" t="s">
        <v>129</v>
      </c>
      <c r="AU183" s="19" t="s">
        <v>84</v>
      </c>
    </row>
    <row r="184" s="2" customFormat="1">
      <c r="A184" s="41"/>
      <c r="B184" s="42"/>
      <c r="C184" s="43"/>
      <c r="D184" s="246" t="s">
        <v>139</v>
      </c>
      <c r="E184" s="43"/>
      <c r="F184" s="247" t="s">
        <v>222</v>
      </c>
      <c r="G184" s="43"/>
      <c r="H184" s="43"/>
      <c r="I184" s="221"/>
      <c r="J184" s="43"/>
      <c r="K184" s="43"/>
      <c r="L184" s="47"/>
      <c r="M184" s="222"/>
      <c r="N184" s="223"/>
      <c r="O184" s="87"/>
      <c r="P184" s="87"/>
      <c r="Q184" s="87"/>
      <c r="R184" s="87"/>
      <c r="S184" s="87"/>
      <c r="T184" s="88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T184" s="19" t="s">
        <v>139</v>
      </c>
      <c r="AU184" s="19" t="s">
        <v>84</v>
      </c>
    </row>
    <row r="185" s="13" customFormat="1">
      <c r="A185" s="13"/>
      <c r="B185" s="224"/>
      <c r="C185" s="225"/>
      <c r="D185" s="219" t="s">
        <v>130</v>
      </c>
      <c r="E185" s="226" t="s">
        <v>21</v>
      </c>
      <c r="F185" s="227" t="s">
        <v>223</v>
      </c>
      <c r="G185" s="225"/>
      <c r="H185" s="228">
        <v>6</v>
      </c>
      <c r="I185" s="229"/>
      <c r="J185" s="225"/>
      <c r="K185" s="225"/>
      <c r="L185" s="230"/>
      <c r="M185" s="231"/>
      <c r="N185" s="232"/>
      <c r="O185" s="232"/>
      <c r="P185" s="232"/>
      <c r="Q185" s="232"/>
      <c r="R185" s="232"/>
      <c r="S185" s="232"/>
      <c r="T185" s="23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4" t="s">
        <v>130</v>
      </c>
      <c r="AU185" s="234" t="s">
        <v>84</v>
      </c>
      <c r="AV185" s="13" t="s">
        <v>84</v>
      </c>
      <c r="AW185" s="13" t="s">
        <v>36</v>
      </c>
      <c r="AX185" s="13" t="s">
        <v>74</v>
      </c>
      <c r="AY185" s="234" t="s">
        <v>120</v>
      </c>
    </row>
    <row r="186" s="13" customFormat="1">
      <c r="A186" s="13"/>
      <c r="B186" s="224"/>
      <c r="C186" s="225"/>
      <c r="D186" s="219" t="s">
        <v>130</v>
      </c>
      <c r="E186" s="226" t="s">
        <v>21</v>
      </c>
      <c r="F186" s="227" t="s">
        <v>224</v>
      </c>
      <c r="G186" s="225"/>
      <c r="H186" s="228">
        <v>4</v>
      </c>
      <c r="I186" s="229"/>
      <c r="J186" s="225"/>
      <c r="K186" s="225"/>
      <c r="L186" s="230"/>
      <c r="M186" s="231"/>
      <c r="N186" s="232"/>
      <c r="O186" s="232"/>
      <c r="P186" s="232"/>
      <c r="Q186" s="232"/>
      <c r="R186" s="232"/>
      <c r="S186" s="232"/>
      <c r="T186" s="23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4" t="s">
        <v>130</v>
      </c>
      <c r="AU186" s="234" t="s">
        <v>84</v>
      </c>
      <c r="AV186" s="13" t="s">
        <v>84</v>
      </c>
      <c r="AW186" s="13" t="s">
        <v>36</v>
      </c>
      <c r="AX186" s="13" t="s">
        <v>74</v>
      </c>
      <c r="AY186" s="234" t="s">
        <v>120</v>
      </c>
    </row>
    <row r="187" s="13" customFormat="1">
      <c r="A187" s="13"/>
      <c r="B187" s="224"/>
      <c r="C187" s="225"/>
      <c r="D187" s="219" t="s">
        <v>130</v>
      </c>
      <c r="E187" s="226" t="s">
        <v>21</v>
      </c>
      <c r="F187" s="227" t="s">
        <v>225</v>
      </c>
      <c r="G187" s="225"/>
      <c r="H187" s="228">
        <v>6</v>
      </c>
      <c r="I187" s="229"/>
      <c r="J187" s="225"/>
      <c r="K187" s="225"/>
      <c r="L187" s="230"/>
      <c r="M187" s="231"/>
      <c r="N187" s="232"/>
      <c r="O187" s="232"/>
      <c r="P187" s="232"/>
      <c r="Q187" s="232"/>
      <c r="R187" s="232"/>
      <c r="S187" s="232"/>
      <c r="T187" s="23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4" t="s">
        <v>130</v>
      </c>
      <c r="AU187" s="234" t="s">
        <v>84</v>
      </c>
      <c r="AV187" s="13" t="s">
        <v>84</v>
      </c>
      <c r="AW187" s="13" t="s">
        <v>36</v>
      </c>
      <c r="AX187" s="13" t="s">
        <v>74</v>
      </c>
      <c r="AY187" s="234" t="s">
        <v>120</v>
      </c>
    </row>
    <row r="188" s="13" customFormat="1">
      <c r="A188" s="13"/>
      <c r="B188" s="224"/>
      <c r="C188" s="225"/>
      <c r="D188" s="219" t="s">
        <v>130</v>
      </c>
      <c r="E188" s="226" t="s">
        <v>21</v>
      </c>
      <c r="F188" s="227" t="s">
        <v>226</v>
      </c>
      <c r="G188" s="225"/>
      <c r="H188" s="228">
        <v>6</v>
      </c>
      <c r="I188" s="229"/>
      <c r="J188" s="225"/>
      <c r="K188" s="225"/>
      <c r="L188" s="230"/>
      <c r="M188" s="231"/>
      <c r="N188" s="232"/>
      <c r="O188" s="232"/>
      <c r="P188" s="232"/>
      <c r="Q188" s="232"/>
      <c r="R188" s="232"/>
      <c r="S188" s="232"/>
      <c r="T188" s="23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4" t="s">
        <v>130</v>
      </c>
      <c r="AU188" s="234" t="s">
        <v>84</v>
      </c>
      <c r="AV188" s="13" t="s">
        <v>84</v>
      </c>
      <c r="AW188" s="13" t="s">
        <v>36</v>
      </c>
      <c r="AX188" s="13" t="s">
        <v>74</v>
      </c>
      <c r="AY188" s="234" t="s">
        <v>120</v>
      </c>
    </row>
    <row r="189" s="14" customFormat="1">
      <c r="A189" s="14"/>
      <c r="B189" s="235"/>
      <c r="C189" s="236"/>
      <c r="D189" s="219" t="s">
        <v>130</v>
      </c>
      <c r="E189" s="237" t="s">
        <v>21</v>
      </c>
      <c r="F189" s="238" t="s">
        <v>133</v>
      </c>
      <c r="G189" s="236"/>
      <c r="H189" s="239">
        <v>22</v>
      </c>
      <c r="I189" s="240"/>
      <c r="J189" s="236"/>
      <c r="K189" s="236"/>
      <c r="L189" s="241"/>
      <c r="M189" s="242"/>
      <c r="N189" s="243"/>
      <c r="O189" s="243"/>
      <c r="P189" s="243"/>
      <c r="Q189" s="243"/>
      <c r="R189" s="243"/>
      <c r="S189" s="243"/>
      <c r="T189" s="24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45" t="s">
        <v>130</v>
      </c>
      <c r="AU189" s="245" t="s">
        <v>84</v>
      </c>
      <c r="AV189" s="14" t="s">
        <v>127</v>
      </c>
      <c r="AW189" s="14" t="s">
        <v>36</v>
      </c>
      <c r="AX189" s="14" t="s">
        <v>79</v>
      </c>
      <c r="AY189" s="245" t="s">
        <v>120</v>
      </c>
    </row>
    <row r="190" s="2" customFormat="1" ht="33" customHeight="1">
      <c r="A190" s="41"/>
      <c r="B190" s="42"/>
      <c r="C190" s="206" t="s">
        <v>227</v>
      </c>
      <c r="D190" s="206" t="s">
        <v>123</v>
      </c>
      <c r="E190" s="207" t="s">
        <v>228</v>
      </c>
      <c r="F190" s="208" t="s">
        <v>229</v>
      </c>
      <c r="G190" s="209" t="s">
        <v>219</v>
      </c>
      <c r="H190" s="210">
        <v>170</v>
      </c>
      <c r="I190" s="211"/>
      <c r="J190" s="212">
        <f>ROUND(I190*H190,2)</f>
        <v>0</v>
      </c>
      <c r="K190" s="208" t="s">
        <v>136</v>
      </c>
      <c r="L190" s="47"/>
      <c r="M190" s="213" t="s">
        <v>21</v>
      </c>
      <c r="N190" s="214" t="s">
        <v>45</v>
      </c>
      <c r="O190" s="87"/>
      <c r="P190" s="215">
        <f>O190*H190</f>
        <v>0</v>
      </c>
      <c r="Q190" s="215">
        <v>0.00313</v>
      </c>
      <c r="R190" s="215">
        <f>Q190*H190</f>
        <v>0.53210000000000002</v>
      </c>
      <c r="S190" s="215">
        <v>0</v>
      </c>
      <c r="T190" s="216">
        <f>S190*H190</f>
        <v>0</v>
      </c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R190" s="217" t="s">
        <v>127</v>
      </c>
      <c r="AT190" s="217" t="s">
        <v>123</v>
      </c>
      <c r="AU190" s="217" t="s">
        <v>84</v>
      </c>
      <c r="AY190" s="19" t="s">
        <v>120</v>
      </c>
      <c r="BE190" s="218">
        <f>IF(N190="základní",J190,0)</f>
        <v>0</v>
      </c>
      <c r="BF190" s="218">
        <f>IF(N190="snížená",J190,0)</f>
        <v>0</v>
      </c>
      <c r="BG190" s="218">
        <f>IF(N190="zákl. přenesená",J190,0)</f>
        <v>0</v>
      </c>
      <c r="BH190" s="218">
        <f>IF(N190="sníž. přenesená",J190,0)</f>
        <v>0</v>
      </c>
      <c r="BI190" s="218">
        <f>IF(N190="nulová",J190,0)</f>
        <v>0</v>
      </c>
      <c r="BJ190" s="19" t="s">
        <v>79</v>
      </c>
      <c r="BK190" s="218">
        <f>ROUND(I190*H190,2)</f>
        <v>0</v>
      </c>
      <c r="BL190" s="19" t="s">
        <v>127</v>
      </c>
      <c r="BM190" s="217" t="s">
        <v>230</v>
      </c>
    </row>
    <row r="191" s="2" customFormat="1">
      <c r="A191" s="41"/>
      <c r="B191" s="42"/>
      <c r="C191" s="43"/>
      <c r="D191" s="219" t="s">
        <v>129</v>
      </c>
      <c r="E191" s="43"/>
      <c r="F191" s="220" t="s">
        <v>231</v>
      </c>
      <c r="G191" s="43"/>
      <c r="H191" s="43"/>
      <c r="I191" s="221"/>
      <c r="J191" s="43"/>
      <c r="K191" s="43"/>
      <c r="L191" s="47"/>
      <c r="M191" s="222"/>
      <c r="N191" s="223"/>
      <c r="O191" s="87"/>
      <c r="P191" s="87"/>
      <c r="Q191" s="87"/>
      <c r="R191" s="87"/>
      <c r="S191" s="87"/>
      <c r="T191" s="88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T191" s="19" t="s">
        <v>129</v>
      </c>
      <c r="AU191" s="19" t="s">
        <v>84</v>
      </c>
    </row>
    <row r="192" s="2" customFormat="1">
      <c r="A192" s="41"/>
      <c r="B192" s="42"/>
      <c r="C192" s="43"/>
      <c r="D192" s="246" t="s">
        <v>139</v>
      </c>
      <c r="E192" s="43"/>
      <c r="F192" s="247" t="s">
        <v>232</v>
      </c>
      <c r="G192" s="43"/>
      <c r="H192" s="43"/>
      <c r="I192" s="221"/>
      <c r="J192" s="43"/>
      <c r="K192" s="43"/>
      <c r="L192" s="47"/>
      <c r="M192" s="222"/>
      <c r="N192" s="223"/>
      <c r="O192" s="87"/>
      <c r="P192" s="87"/>
      <c r="Q192" s="87"/>
      <c r="R192" s="87"/>
      <c r="S192" s="87"/>
      <c r="T192" s="88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T192" s="19" t="s">
        <v>139</v>
      </c>
      <c r="AU192" s="19" t="s">
        <v>84</v>
      </c>
    </row>
    <row r="193" s="13" customFormat="1">
      <c r="A193" s="13"/>
      <c r="B193" s="224"/>
      <c r="C193" s="225"/>
      <c r="D193" s="219" t="s">
        <v>130</v>
      </c>
      <c r="E193" s="226" t="s">
        <v>21</v>
      </c>
      <c r="F193" s="227" t="s">
        <v>233</v>
      </c>
      <c r="G193" s="225"/>
      <c r="H193" s="228">
        <v>3</v>
      </c>
      <c r="I193" s="229"/>
      <c r="J193" s="225"/>
      <c r="K193" s="225"/>
      <c r="L193" s="230"/>
      <c r="M193" s="231"/>
      <c r="N193" s="232"/>
      <c r="O193" s="232"/>
      <c r="P193" s="232"/>
      <c r="Q193" s="232"/>
      <c r="R193" s="232"/>
      <c r="S193" s="232"/>
      <c r="T193" s="23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4" t="s">
        <v>130</v>
      </c>
      <c r="AU193" s="234" t="s">
        <v>84</v>
      </c>
      <c r="AV193" s="13" t="s">
        <v>84</v>
      </c>
      <c r="AW193" s="13" t="s">
        <v>36</v>
      </c>
      <c r="AX193" s="13" t="s">
        <v>74</v>
      </c>
      <c r="AY193" s="234" t="s">
        <v>120</v>
      </c>
    </row>
    <row r="194" s="13" customFormat="1">
      <c r="A194" s="13"/>
      <c r="B194" s="224"/>
      <c r="C194" s="225"/>
      <c r="D194" s="219" t="s">
        <v>130</v>
      </c>
      <c r="E194" s="226" t="s">
        <v>21</v>
      </c>
      <c r="F194" s="227" t="s">
        <v>234</v>
      </c>
      <c r="G194" s="225"/>
      <c r="H194" s="228">
        <v>2</v>
      </c>
      <c r="I194" s="229"/>
      <c r="J194" s="225"/>
      <c r="K194" s="225"/>
      <c r="L194" s="230"/>
      <c r="M194" s="231"/>
      <c r="N194" s="232"/>
      <c r="O194" s="232"/>
      <c r="P194" s="232"/>
      <c r="Q194" s="232"/>
      <c r="R194" s="232"/>
      <c r="S194" s="232"/>
      <c r="T194" s="23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4" t="s">
        <v>130</v>
      </c>
      <c r="AU194" s="234" t="s">
        <v>84</v>
      </c>
      <c r="AV194" s="13" t="s">
        <v>84</v>
      </c>
      <c r="AW194" s="13" t="s">
        <v>36</v>
      </c>
      <c r="AX194" s="13" t="s">
        <v>74</v>
      </c>
      <c r="AY194" s="234" t="s">
        <v>120</v>
      </c>
    </row>
    <row r="195" s="13" customFormat="1">
      <c r="A195" s="13"/>
      <c r="B195" s="224"/>
      <c r="C195" s="225"/>
      <c r="D195" s="219" t="s">
        <v>130</v>
      </c>
      <c r="E195" s="226" t="s">
        <v>21</v>
      </c>
      <c r="F195" s="227" t="s">
        <v>235</v>
      </c>
      <c r="G195" s="225"/>
      <c r="H195" s="228">
        <v>3</v>
      </c>
      <c r="I195" s="229"/>
      <c r="J195" s="225"/>
      <c r="K195" s="225"/>
      <c r="L195" s="230"/>
      <c r="M195" s="231"/>
      <c r="N195" s="232"/>
      <c r="O195" s="232"/>
      <c r="P195" s="232"/>
      <c r="Q195" s="232"/>
      <c r="R195" s="232"/>
      <c r="S195" s="232"/>
      <c r="T195" s="23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4" t="s">
        <v>130</v>
      </c>
      <c r="AU195" s="234" t="s">
        <v>84</v>
      </c>
      <c r="AV195" s="13" t="s">
        <v>84</v>
      </c>
      <c r="AW195" s="13" t="s">
        <v>36</v>
      </c>
      <c r="AX195" s="13" t="s">
        <v>74</v>
      </c>
      <c r="AY195" s="234" t="s">
        <v>120</v>
      </c>
    </row>
    <row r="196" s="13" customFormat="1">
      <c r="A196" s="13"/>
      <c r="B196" s="224"/>
      <c r="C196" s="225"/>
      <c r="D196" s="219" t="s">
        <v>130</v>
      </c>
      <c r="E196" s="226" t="s">
        <v>21</v>
      </c>
      <c r="F196" s="227" t="s">
        <v>236</v>
      </c>
      <c r="G196" s="225"/>
      <c r="H196" s="228">
        <v>3</v>
      </c>
      <c r="I196" s="229"/>
      <c r="J196" s="225"/>
      <c r="K196" s="225"/>
      <c r="L196" s="230"/>
      <c r="M196" s="231"/>
      <c r="N196" s="232"/>
      <c r="O196" s="232"/>
      <c r="P196" s="232"/>
      <c r="Q196" s="232"/>
      <c r="R196" s="232"/>
      <c r="S196" s="232"/>
      <c r="T196" s="23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4" t="s">
        <v>130</v>
      </c>
      <c r="AU196" s="234" t="s">
        <v>84</v>
      </c>
      <c r="AV196" s="13" t="s">
        <v>84</v>
      </c>
      <c r="AW196" s="13" t="s">
        <v>36</v>
      </c>
      <c r="AX196" s="13" t="s">
        <v>74</v>
      </c>
      <c r="AY196" s="234" t="s">
        <v>120</v>
      </c>
    </row>
    <row r="197" s="13" customFormat="1">
      <c r="A197" s="13"/>
      <c r="B197" s="224"/>
      <c r="C197" s="225"/>
      <c r="D197" s="219" t="s">
        <v>130</v>
      </c>
      <c r="E197" s="226" t="s">
        <v>21</v>
      </c>
      <c r="F197" s="227" t="s">
        <v>237</v>
      </c>
      <c r="G197" s="225"/>
      <c r="H197" s="228">
        <v>21</v>
      </c>
      <c r="I197" s="229"/>
      <c r="J197" s="225"/>
      <c r="K197" s="225"/>
      <c r="L197" s="230"/>
      <c r="M197" s="231"/>
      <c r="N197" s="232"/>
      <c r="O197" s="232"/>
      <c r="P197" s="232"/>
      <c r="Q197" s="232"/>
      <c r="R197" s="232"/>
      <c r="S197" s="232"/>
      <c r="T197" s="23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4" t="s">
        <v>130</v>
      </c>
      <c r="AU197" s="234" t="s">
        <v>84</v>
      </c>
      <c r="AV197" s="13" t="s">
        <v>84</v>
      </c>
      <c r="AW197" s="13" t="s">
        <v>36</v>
      </c>
      <c r="AX197" s="13" t="s">
        <v>74</v>
      </c>
      <c r="AY197" s="234" t="s">
        <v>120</v>
      </c>
    </row>
    <row r="198" s="13" customFormat="1">
      <c r="A198" s="13"/>
      <c r="B198" s="224"/>
      <c r="C198" s="225"/>
      <c r="D198" s="219" t="s">
        <v>130</v>
      </c>
      <c r="E198" s="226" t="s">
        <v>21</v>
      </c>
      <c r="F198" s="227" t="s">
        <v>238</v>
      </c>
      <c r="G198" s="225"/>
      <c r="H198" s="228">
        <v>12</v>
      </c>
      <c r="I198" s="229"/>
      <c r="J198" s="225"/>
      <c r="K198" s="225"/>
      <c r="L198" s="230"/>
      <c r="M198" s="231"/>
      <c r="N198" s="232"/>
      <c r="O198" s="232"/>
      <c r="P198" s="232"/>
      <c r="Q198" s="232"/>
      <c r="R198" s="232"/>
      <c r="S198" s="232"/>
      <c r="T198" s="23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4" t="s">
        <v>130</v>
      </c>
      <c r="AU198" s="234" t="s">
        <v>84</v>
      </c>
      <c r="AV198" s="13" t="s">
        <v>84</v>
      </c>
      <c r="AW198" s="13" t="s">
        <v>36</v>
      </c>
      <c r="AX198" s="13" t="s">
        <v>74</v>
      </c>
      <c r="AY198" s="234" t="s">
        <v>120</v>
      </c>
    </row>
    <row r="199" s="13" customFormat="1">
      <c r="A199" s="13"/>
      <c r="B199" s="224"/>
      <c r="C199" s="225"/>
      <c r="D199" s="219" t="s">
        <v>130</v>
      </c>
      <c r="E199" s="226" t="s">
        <v>21</v>
      </c>
      <c r="F199" s="227" t="s">
        <v>239</v>
      </c>
      <c r="G199" s="225"/>
      <c r="H199" s="228">
        <v>4</v>
      </c>
      <c r="I199" s="229"/>
      <c r="J199" s="225"/>
      <c r="K199" s="225"/>
      <c r="L199" s="230"/>
      <c r="M199" s="231"/>
      <c r="N199" s="232"/>
      <c r="O199" s="232"/>
      <c r="P199" s="232"/>
      <c r="Q199" s="232"/>
      <c r="R199" s="232"/>
      <c r="S199" s="232"/>
      <c r="T199" s="23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4" t="s">
        <v>130</v>
      </c>
      <c r="AU199" s="234" t="s">
        <v>84</v>
      </c>
      <c r="AV199" s="13" t="s">
        <v>84</v>
      </c>
      <c r="AW199" s="13" t="s">
        <v>36</v>
      </c>
      <c r="AX199" s="13" t="s">
        <v>74</v>
      </c>
      <c r="AY199" s="234" t="s">
        <v>120</v>
      </c>
    </row>
    <row r="200" s="13" customFormat="1">
      <c r="A200" s="13"/>
      <c r="B200" s="224"/>
      <c r="C200" s="225"/>
      <c r="D200" s="219" t="s">
        <v>130</v>
      </c>
      <c r="E200" s="226" t="s">
        <v>21</v>
      </c>
      <c r="F200" s="227" t="s">
        <v>240</v>
      </c>
      <c r="G200" s="225"/>
      <c r="H200" s="228">
        <v>4</v>
      </c>
      <c r="I200" s="229"/>
      <c r="J200" s="225"/>
      <c r="K200" s="225"/>
      <c r="L200" s="230"/>
      <c r="M200" s="231"/>
      <c r="N200" s="232"/>
      <c r="O200" s="232"/>
      <c r="P200" s="232"/>
      <c r="Q200" s="232"/>
      <c r="R200" s="232"/>
      <c r="S200" s="232"/>
      <c r="T200" s="23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4" t="s">
        <v>130</v>
      </c>
      <c r="AU200" s="234" t="s">
        <v>84</v>
      </c>
      <c r="AV200" s="13" t="s">
        <v>84</v>
      </c>
      <c r="AW200" s="13" t="s">
        <v>36</v>
      </c>
      <c r="AX200" s="13" t="s">
        <v>74</v>
      </c>
      <c r="AY200" s="234" t="s">
        <v>120</v>
      </c>
    </row>
    <row r="201" s="13" customFormat="1">
      <c r="A201" s="13"/>
      <c r="B201" s="224"/>
      <c r="C201" s="225"/>
      <c r="D201" s="219" t="s">
        <v>130</v>
      </c>
      <c r="E201" s="226" t="s">
        <v>21</v>
      </c>
      <c r="F201" s="227" t="s">
        <v>241</v>
      </c>
      <c r="G201" s="225"/>
      <c r="H201" s="228">
        <v>3</v>
      </c>
      <c r="I201" s="229"/>
      <c r="J201" s="225"/>
      <c r="K201" s="225"/>
      <c r="L201" s="230"/>
      <c r="M201" s="231"/>
      <c r="N201" s="232"/>
      <c r="O201" s="232"/>
      <c r="P201" s="232"/>
      <c r="Q201" s="232"/>
      <c r="R201" s="232"/>
      <c r="S201" s="232"/>
      <c r="T201" s="23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4" t="s">
        <v>130</v>
      </c>
      <c r="AU201" s="234" t="s">
        <v>84</v>
      </c>
      <c r="AV201" s="13" t="s">
        <v>84</v>
      </c>
      <c r="AW201" s="13" t="s">
        <v>36</v>
      </c>
      <c r="AX201" s="13" t="s">
        <v>74</v>
      </c>
      <c r="AY201" s="234" t="s">
        <v>120</v>
      </c>
    </row>
    <row r="202" s="13" customFormat="1">
      <c r="A202" s="13"/>
      <c r="B202" s="224"/>
      <c r="C202" s="225"/>
      <c r="D202" s="219" t="s">
        <v>130</v>
      </c>
      <c r="E202" s="226" t="s">
        <v>21</v>
      </c>
      <c r="F202" s="227" t="s">
        <v>242</v>
      </c>
      <c r="G202" s="225"/>
      <c r="H202" s="228">
        <v>3</v>
      </c>
      <c r="I202" s="229"/>
      <c r="J202" s="225"/>
      <c r="K202" s="225"/>
      <c r="L202" s="230"/>
      <c r="M202" s="231"/>
      <c r="N202" s="232"/>
      <c r="O202" s="232"/>
      <c r="P202" s="232"/>
      <c r="Q202" s="232"/>
      <c r="R202" s="232"/>
      <c r="S202" s="232"/>
      <c r="T202" s="23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4" t="s">
        <v>130</v>
      </c>
      <c r="AU202" s="234" t="s">
        <v>84</v>
      </c>
      <c r="AV202" s="13" t="s">
        <v>84</v>
      </c>
      <c r="AW202" s="13" t="s">
        <v>36</v>
      </c>
      <c r="AX202" s="13" t="s">
        <v>74</v>
      </c>
      <c r="AY202" s="234" t="s">
        <v>120</v>
      </c>
    </row>
    <row r="203" s="13" customFormat="1">
      <c r="A203" s="13"/>
      <c r="B203" s="224"/>
      <c r="C203" s="225"/>
      <c r="D203" s="219" t="s">
        <v>130</v>
      </c>
      <c r="E203" s="226" t="s">
        <v>21</v>
      </c>
      <c r="F203" s="227" t="s">
        <v>243</v>
      </c>
      <c r="G203" s="225"/>
      <c r="H203" s="228">
        <v>12</v>
      </c>
      <c r="I203" s="229"/>
      <c r="J203" s="225"/>
      <c r="K203" s="225"/>
      <c r="L203" s="230"/>
      <c r="M203" s="231"/>
      <c r="N203" s="232"/>
      <c r="O203" s="232"/>
      <c r="P203" s="232"/>
      <c r="Q203" s="232"/>
      <c r="R203" s="232"/>
      <c r="S203" s="232"/>
      <c r="T203" s="23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4" t="s">
        <v>130</v>
      </c>
      <c r="AU203" s="234" t="s">
        <v>84</v>
      </c>
      <c r="AV203" s="13" t="s">
        <v>84</v>
      </c>
      <c r="AW203" s="13" t="s">
        <v>36</v>
      </c>
      <c r="AX203" s="13" t="s">
        <v>74</v>
      </c>
      <c r="AY203" s="234" t="s">
        <v>120</v>
      </c>
    </row>
    <row r="204" s="13" customFormat="1">
      <c r="A204" s="13"/>
      <c r="B204" s="224"/>
      <c r="C204" s="225"/>
      <c r="D204" s="219" t="s">
        <v>130</v>
      </c>
      <c r="E204" s="226" t="s">
        <v>21</v>
      </c>
      <c r="F204" s="227" t="s">
        <v>244</v>
      </c>
      <c r="G204" s="225"/>
      <c r="H204" s="228">
        <v>12</v>
      </c>
      <c r="I204" s="229"/>
      <c r="J204" s="225"/>
      <c r="K204" s="225"/>
      <c r="L204" s="230"/>
      <c r="M204" s="231"/>
      <c r="N204" s="232"/>
      <c r="O204" s="232"/>
      <c r="P204" s="232"/>
      <c r="Q204" s="232"/>
      <c r="R204" s="232"/>
      <c r="S204" s="232"/>
      <c r="T204" s="23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4" t="s">
        <v>130</v>
      </c>
      <c r="AU204" s="234" t="s">
        <v>84</v>
      </c>
      <c r="AV204" s="13" t="s">
        <v>84</v>
      </c>
      <c r="AW204" s="13" t="s">
        <v>36</v>
      </c>
      <c r="AX204" s="13" t="s">
        <v>74</v>
      </c>
      <c r="AY204" s="234" t="s">
        <v>120</v>
      </c>
    </row>
    <row r="205" s="13" customFormat="1">
      <c r="A205" s="13"/>
      <c r="B205" s="224"/>
      <c r="C205" s="225"/>
      <c r="D205" s="219" t="s">
        <v>130</v>
      </c>
      <c r="E205" s="226" t="s">
        <v>21</v>
      </c>
      <c r="F205" s="227" t="s">
        <v>245</v>
      </c>
      <c r="G205" s="225"/>
      <c r="H205" s="228">
        <v>2</v>
      </c>
      <c r="I205" s="229"/>
      <c r="J205" s="225"/>
      <c r="K205" s="225"/>
      <c r="L205" s="230"/>
      <c r="M205" s="231"/>
      <c r="N205" s="232"/>
      <c r="O205" s="232"/>
      <c r="P205" s="232"/>
      <c r="Q205" s="232"/>
      <c r="R205" s="232"/>
      <c r="S205" s="232"/>
      <c r="T205" s="23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4" t="s">
        <v>130</v>
      </c>
      <c r="AU205" s="234" t="s">
        <v>84</v>
      </c>
      <c r="AV205" s="13" t="s">
        <v>84</v>
      </c>
      <c r="AW205" s="13" t="s">
        <v>36</v>
      </c>
      <c r="AX205" s="13" t="s">
        <v>74</v>
      </c>
      <c r="AY205" s="234" t="s">
        <v>120</v>
      </c>
    </row>
    <row r="206" s="13" customFormat="1">
      <c r="A206" s="13"/>
      <c r="B206" s="224"/>
      <c r="C206" s="225"/>
      <c r="D206" s="219" t="s">
        <v>130</v>
      </c>
      <c r="E206" s="226" t="s">
        <v>21</v>
      </c>
      <c r="F206" s="227" t="s">
        <v>246</v>
      </c>
      <c r="G206" s="225"/>
      <c r="H206" s="228">
        <v>2</v>
      </c>
      <c r="I206" s="229"/>
      <c r="J206" s="225"/>
      <c r="K206" s="225"/>
      <c r="L206" s="230"/>
      <c r="M206" s="231"/>
      <c r="N206" s="232"/>
      <c r="O206" s="232"/>
      <c r="P206" s="232"/>
      <c r="Q206" s="232"/>
      <c r="R206" s="232"/>
      <c r="S206" s="232"/>
      <c r="T206" s="23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4" t="s">
        <v>130</v>
      </c>
      <c r="AU206" s="234" t="s">
        <v>84</v>
      </c>
      <c r="AV206" s="13" t="s">
        <v>84</v>
      </c>
      <c r="AW206" s="13" t="s">
        <v>36</v>
      </c>
      <c r="AX206" s="13" t="s">
        <v>74</v>
      </c>
      <c r="AY206" s="234" t="s">
        <v>120</v>
      </c>
    </row>
    <row r="207" s="13" customFormat="1">
      <c r="A207" s="13"/>
      <c r="B207" s="224"/>
      <c r="C207" s="225"/>
      <c r="D207" s="219" t="s">
        <v>130</v>
      </c>
      <c r="E207" s="226" t="s">
        <v>21</v>
      </c>
      <c r="F207" s="227" t="s">
        <v>247</v>
      </c>
      <c r="G207" s="225"/>
      <c r="H207" s="228">
        <v>2</v>
      </c>
      <c r="I207" s="229"/>
      <c r="J207" s="225"/>
      <c r="K207" s="225"/>
      <c r="L207" s="230"/>
      <c r="M207" s="231"/>
      <c r="N207" s="232"/>
      <c r="O207" s="232"/>
      <c r="P207" s="232"/>
      <c r="Q207" s="232"/>
      <c r="R207" s="232"/>
      <c r="S207" s="232"/>
      <c r="T207" s="23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4" t="s">
        <v>130</v>
      </c>
      <c r="AU207" s="234" t="s">
        <v>84</v>
      </c>
      <c r="AV207" s="13" t="s">
        <v>84</v>
      </c>
      <c r="AW207" s="13" t="s">
        <v>36</v>
      </c>
      <c r="AX207" s="13" t="s">
        <v>74</v>
      </c>
      <c r="AY207" s="234" t="s">
        <v>120</v>
      </c>
    </row>
    <row r="208" s="13" customFormat="1">
      <c r="A208" s="13"/>
      <c r="B208" s="224"/>
      <c r="C208" s="225"/>
      <c r="D208" s="219" t="s">
        <v>130</v>
      </c>
      <c r="E208" s="226" t="s">
        <v>21</v>
      </c>
      <c r="F208" s="227" t="s">
        <v>248</v>
      </c>
      <c r="G208" s="225"/>
      <c r="H208" s="228">
        <v>2</v>
      </c>
      <c r="I208" s="229"/>
      <c r="J208" s="225"/>
      <c r="K208" s="225"/>
      <c r="L208" s="230"/>
      <c r="M208" s="231"/>
      <c r="N208" s="232"/>
      <c r="O208" s="232"/>
      <c r="P208" s="232"/>
      <c r="Q208" s="232"/>
      <c r="R208" s="232"/>
      <c r="S208" s="232"/>
      <c r="T208" s="23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4" t="s">
        <v>130</v>
      </c>
      <c r="AU208" s="234" t="s">
        <v>84</v>
      </c>
      <c r="AV208" s="13" t="s">
        <v>84</v>
      </c>
      <c r="AW208" s="13" t="s">
        <v>36</v>
      </c>
      <c r="AX208" s="13" t="s">
        <v>74</v>
      </c>
      <c r="AY208" s="234" t="s">
        <v>120</v>
      </c>
    </row>
    <row r="209" s="13" customFormat="1">
      <c r="A209" s="13"/>
      <c r="B209" s="224"/>
      <c r="C209" s="225"/>
      <c r="D209" s="219" t="s">
        <v>130</v>
      </c>
      <c r="E209" s="226" t="s">
        <v>21</v>
      </c>
      <c r="F209" s="227" t="s">
        <v>249</v>
      </c>
      <c r="G209" s="225"/>
      <c r="H209" s="228">
        <v>3</v>
      </c>
      <c r="I209" s="229"/>
      <c r="J209" s="225"/>
      <c r="K209" s="225"/>
      <c r="L209" s="230"/>
      <c r="M209" s="231"/>
      <c r="N209" s="232"/>
      <c r="O209" s="232"/>
      <c r="P209" s="232"/>
      <c r="Q209" s="232"/>
      <c r="R209" s="232"/>
      <c r="S209" s="232"/>
      <c r="T209" s="23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4" t="s">
        <v>130</v>
      </c>
      <c r="AU209" s="234" t="s">
        <v>84</v>
      </c>
      <c r="AV209" s="13" t="s">
        <v>84</v>
      </c>
      <c r="AW209" s="13" t="s">
        <v>36</v>
      </c>
      <c r="AX209" s="13" t="s">
        <v>74</v>
      </c>
      <c r="AY209" s="234" t="s">
        <v>120</v>
      </c>
    </row>
    <row r="210" s="13" customFormat="1">
      <c r="A210" s="13"/>
      <c r="B210" s="224"/>
      <c r="C210" s="225"/>
      <c r="D210" s="219" t="s">
        <v>130</v>
      </c>
      <c r="E210" s="226" t="s">
        <v>21</v>
      </c>
      <c r="F210" s="227" t="s">
        <v>250</v>
      </c>
      <c r="G210" s="225"/>
      <c r="H210" s="228">
        <v>4</v>
      </c>
      <c r="I210" s="229"/>
      <c r="J210" s="225"/>
      <c r="K210" s="225"/>
      <c r="L210" s="230"/>
      <c r="M210" s="231"/>
      <c r="N210" s="232"/>
      <c r="O210" s="232"/>
      <c r="P210" s="232"/>
      <c r="Q210" s="232"/>
      <c r="R210" s="232"/>
      <c r="S210" s="232"/>
      <c r="T210" s="23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4" t="s">
        <v>130</v>
      </c>
      <c r="AU210" s="234" t="s">
        <v>84</v>
      </c>
      <c r="AV210" s="13" t="s">
        <v>84</v>
      </c>
      <c r="AW210" s="13" t="s">
        <v>36</v>
      </c>
      <c r="AX210" s="13" t="s">
        <v>74</v>
      </c>
      <c r="AY210" s="234" t="s">
        <v>120</v>
      </c>
    </row>
    <row r="211" s="13" customFormat="1">
      <c r="A211" s="13"/>
      <c r="B211" s="224"/>
      <c r="C211" s="225"/>
      <c r="D211" s="219" t="s">
        <v>130</v>
      </c>
      <c r="E211" s="226" t="s">
        <v>21</v>
      </c>
      <c r="F211" s="227" t="s">
        <v>251</v>
      </c>
      <c r="G211" s="225"/>
      <c r="H211" s="228">
        <v>6</v>
      </c>
      <c r="I211" s="229"/>
      <c r="J211" s="225"/>
      <c r="K211" s="225"/>
      <c r="L211" s="230"/>
      <c r="M211" s="231"/>
      <c r="N211" s="232"/>
      <c r="O211" s="232"/>
      <c r="P211" s="232"/>
      <c r="Q211" s="232"/>
      <c r="R211" s="232"/>
      <c r="S211" s="232"/>
      <c r="T211" s="23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4" t="s">
        <v>130</v>
      </c>
      <c r="AU211" s="234" t="s">
        <v>84</v>
      </c>
      <c r="AV211" s="13" t="s">
        <v>84</v>
      </c>
      <c r="AW211" s="13" t="s">
        <v>36</v>
      </c>
      <c r="AX211" s="13" t="s">
        <v>74</v>
      </c>
      <c r="AY211" s="234" t="s">
        <v>120</v>
      </c>
    </row>
    <row r="212" s="13" customFormat="1">
      <c r="A212" s="13"/>
      <c r="B212" s="224"/>
      <c r="C212" s="225"/>
      <c r="D212" s="219" t="s">
        <v>130</v>
      </c>
      <c r="E212" s="226" t="s">
        <v>21</v>
      </c>
      <c r="F212" s="227" t="s">
        <v>252</v>
      </c>
      <c r="G212" s="225"/>
      <c r="H212" s="228">
        <v>4</v>
      </c>
      <c r="I212" s="229"/>
      <c r="J212" s="225"/>
      <c r="K212" s="225"/>
      <c r="L212" s="230"/>
      <c r="M212" s="231"/>
      <c r="N212" s="232"/>
      <c r="O212" s="232"/>
      <c r="P212" s="232"/>
      <c r="Q212" s="232"/>
      <c r="R212" s="232"/>
      <c r="S212" s="232"/>
      <c r="T212" s="23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4" t="s">
        <v>130</v>
      </c>
      <c r="AU212" s="234" t="s">
        <v>84</v>
      </c>
      <c r="AV212" s="13" t="s">
        <v>84</v>
      </c>
      <c r="AW212" s="13" t="s">
        <v>36</v>
      </c>
      <c r="AX212" s="13" t="s">
        <v>74</v>
      </c>
      <c r="AY212" s="234" t="s">
        <v>120</v>
      </c>
    </row>
    <row r="213" s="13" customFormat="1">
      <c r="A213" s="13"/>
      <c r="B213" s="224"/>
      <c r="C213" s="225"/>
      <c r="D213" s="219" t="s">
        <v>130</v>
      </c>
      <c r="E213" s="226" t="s">
        <v>21</v>
      </c>
      <c r="F213" s="227" t="s">
        <v>253</v>
      </c>
      <c r="G213" s="225"/>
      <c r="H213" s="228">
        <v>4</v>
      </c>
      <c r="I213" s="229"/>
      <c r="J213" s="225"/>
      <c r="K213" s="225"/>
      <c r="L213" s="230"/>
      <c r="M213" s="231"/>
      <c r="N213" s="232"/>
      <c r="O213" s="232"/>
      <c r="P213" s="232"/>
      <c r="Q213" s="232"/>
      <c r="R213" s="232"/>
      <c r="S213" s="232"/>
      <c r="T213" s="23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4" t="s">
        <v>130</v>
      </c>
      <c r="AU213" s="234" t="s">
        <v>84</v>
      </c>
      <c r="AV213" s="13" t="s">
        <v>84</v>
      </c>
      <c r="AW213" s="13" t="s">
        <v>36</v>
      </c>
      <c r="AX213" s="13" t="s">
        <v>74</v>
      </c>
      <c r="AY213" s="234" t="s">
        <v>120</v>
      </c>
    </row>
    <row r="214" s="13" customFormat="1">
      <c r="A214" s="13"/>
      <c r="B214" s="224"/>
      <c r="C214" s="225"/>
      <c r="D214" s="219" t="s">
        <v>130</v>
      </c>
      <c r="E214" s="226" t="s">
        <v>21</v>
      </c>
      <c r="F214" s="227" t="s">
        <v>254</v>
      </c>
      <c r="G214" s="225"/>
      <c r="H214" s="228">
        <v>2</v>
      </c>
      <c r="I214" s="229"/>
      <c r="J214" s="225"/>
      <c r="K214" s="225"/>
      <c r="L214" s="230"/>
      <c r="M214" s="231"/>
      <c r="N214" s="232"/>
      <c r="O214" s="232"/>
      <c r="P214" s="232"/>
      <c r="Q214" s="232"/>
      <c r="R214" s="232"/>
      <c r="S214" s="232"/>
      <c r="T214" s="23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4" t="s">
        <v>130</v>
      </c>
      <c r="AU214" s="234" t="s">
        <v>84</v>
      </c>
      <c r="AV214" s="13" t="s">
        <v>84</v>
      </c>
      <c r="AW214" s="13" t="s">
        <v>36</v>
      </c>
      <c r="AX214" s="13" t="s">
        <v>74</v>
      </c>
      <c r="AY214" s="234" t="s">
        <v>120</v>
      </c>
    </row>
    <row r="215" s="13" customFormat="1">
      <c r="A215" s="13"/>
      <c r="B215" s="224"/>
      <c r="C215" s="225"/>
      <c r="D215" s="219" t="s">
        <v>130</v>
      </c>
      <c r="E215" s="226" t="s">
        <v>21</v>
      </c>
      <c r="F215" s="227" t="s">
        <v>255</v>
      </c>
      <c r="G215" s="225"/>
      <c r="H215" s="228">
        <v>2</v>
      </c>
      <c r="I215" s="229"/>
      <c r="J215" s="225"/>
      <c r="K215" s="225"/>
      <c r="L215" s="230"/>
      <c r="M215" s="231"/>
      <c r="N215" s="232"/>
      <c r="O215" s="232"/>
      <c r="P215" s="232"/>
      <c r="Q215" s="232"/>
      <c r="R215" s="232"/>
      <c r="S215" s="232"/>
      <c r="T215" s="23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4" t="s">
        <v>130</v>
      </c>
      <c r="AU215" s="234" t="s">
        <v>84</v>
      </c>
      <c r="AV215" s="13" t="s">
        <v>84</v>
      </c>
      <c r="AW215" s="13" t="s">
        <v>36</v>
      </c>
      <c r="AX215" s="13" t="s">
        <v>74</v>
      </c>
      <c r="AY215" s="234" t="s">
        <v>120</v>
      </c>
    </row>
    <row r="216" s="13" customFormat="1">
      <c r="A216" s="13"/>
      <c r="B216" s="224"/>
      <c r="C216" s="225"/>
      <c r="D216" s="219" t="s">
        <v>130</v>
      </c>
      <c r="E216" s="226" t="s">
        <v>21</v>
      </c>
      <c r="F216" s="227" t="s">
        <v>256</v>
      </c>
      <c r="G216" s="225"/>
      <c r="H216" s="228">
        <v>2</v>
      </c>
      <c r="I216" s="229"/>
      <c r="J216" s="225"/>
      <c r="K216" s="225"/>
      <c r="L216" s="230"/>
      <c r="M216" s="231"/>
      <c r="N216" s="232"/>
      <c r="O216" s="232"/>
      <c r="P216" s="232"/>
      <c r="Q216" s="232"/>
      <c r="R216" s="232"/>
      <c r="S216" s="232"/>
      <c r="T216" s="23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4" t="s">
        <v>130</v>
      </c>
      <c r="AU216" s="234" t="s">
        <v>84</v>
      </c>
      <c r="AV216" s="13" t="s">
        <v>84</v>
      </c>
      <c r="AW216" s="13" t="s">
        <v>36</v>
      </c>
      <c r="AX216" s="13" t="s">
        <v>74</v>
      </c>
      <c r="AY216" s="234" t="s">
        <v>120</v>
      </c>
    </row>
    <row r="217" s="13" customFormat="1">
      <c r="A217" s="13"/>
      <c r="B217" s="224"/>
      <c r="C217" s="225"/>
      <c r="D217" s="219" t="s">
        <v>130</v>
      </c>
      <c r="E217" s="226" t="s">
        <v>21</v>
      </c>
      <c r="F217" s="227" t="s">
        <v>257</v>
      </c>
      <c r="G217" s="225"/>
      <c r="H217" s="228">
        <v>2</v>
      </c>
      <c r="I217" s="229"/>
      <c r="J217" s="225"/>
      <c r="K217" s="225"/>
      <c r="L217" s="230"/>
      <c r="M217" s="231"/>
      <c r="N217" s="232"/>
      <c r="O217" s="232"/>
      <c r="P217" s="232"/>
      <c r="Q217" s="232"/>
      <c r="R217" s="232"/>
      <c r="S217" s="232"/>
      <c r="T217" s="23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4" t="s">
        <v>130</v>
      </c>
      <c r="AU217" s="234" t="s">
        <v>84</v>
      </c>
      <c r="AV217" s="13" t="s">
        <v>84</v>
      </c>
      <c r="AW217" s="13" t="s">
        <v>36</v>
      </c>
      <c r="AX217" s="13" t="s">
        <v>74</v>
      </c>
      <c r="AY217" s="234" t="s">
        <v>120</v>
      </c>
    </row>
    <row r="218" s="13" customFormat="1">
      <c r="A218" s="13"/>
      <c r="B218" s="224"/>
      <c r="C218" s="225"/>
      <c r="D218" s="219" t="s">
        <v>130</v>
      </c>
      <c r="E218" s="226" t="s">
        <v>21</v>
      </c>
      <c r="F218" s="227" t="s">
        <v>258</v>
      </c>
      <c r="G218" s="225"/>
      <c r="H218" s="228">
        <v>3</v>
      </c>
      <c r="I218" s="229"/>
      <c r="J218" s="225"/>
      <c r="K218" s="225"/>
      <c r="L218" s="230"/>
      <c r="M218" s="231"/>
      <c r="N218" s="232"/>
      <c r="O218" s="232"/>
      <c r="P218" s="232"/>
      <c r="Q218" s="232"/>
      <c r="R218" s="232"/>
      <c r="S218" s="232"/>
      <c r="T218" s="23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4" t="s">
        <v>130</v>
      </c>
      <c r="AU218" s="234" t="s">
        <v>84</v>
      </c>
      <c r="AV218" s="13" t="s">
        <v>84</v>
      </c>
      <c r="AW218" s="13" t="s">
        <v>36</v>
      </c>
      <c r="AX218" s="13" t="s">
        <v>74</v>
      </c>
      <c r="AY218" s="234" t="s">
        <v>120</v>
      </c>
    </row>
    <row r="219" s="13" customFormat="1">
      <c r="A219" s="13"/>
      <c r="B219" s="224"/>
      <c r="C219" s="225"/>
      <c r="D219" s="219" t="s">
        <v>130</v>
      </c>
      <c r="E219" s="226" t="s">
        <v>21</v>
      </c>
      <c r="F219" s="227" t="s">
        <v>259</v>
      </c>
      <c r="G219" s="225"/>
      <c r="H219" s="228">
        <v>3</v>
      </c>
      <c r="I219" s="229"/>
      <c r="J219" s="225"/>
      <c r="K219" s="225"/>
      <c r="L219" s="230"/>
      <c r="M219" s="231"/>
      <c r="N219" s="232"/>
      <c r="O219" s="232"/>
      <c r="P219" s="232"/>
      <c r="Q219" s="232"/>
      <c r="R219" s="232"/>
      <c r="S219" s="232"/>
      <c r="T219" s="23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4" t="s">
        <v>130</v>
      </c>
      <c r="AU219" s="234" t="s">
        <v>84</v>
      </c>
      <c r="AV219" s="13" t="s">
        <v>84</v>
      </c>
      <c r="AW219" s="13" t="s">
        <v>36</v>
      </c>
      <c r="AX219" s="13" t="s">
        <v>74</v>
      </c>
      <c r="AY219" s="234" t="s">
        <v>120</v>
      </c>
    </row>
    <row r="220" s="13" customFormat="1">
      <c r="A220" s="13"/>
      <c r="B220" s="224"/>
      <c r="C220" s="225"/>
      <c r="D220" s="219" t="s">
        <v>130</v>
      </c>
      <c r="E220" s="226" t="s">
        <v>21</v>
      </c>
      <c r="F220" s="227" t="s">
        <v>260</v>
      </c>
      <c r="G220" s="225"/>
      <c r="H220" s="228">
        <v>3</v>
      </c>
      <c r="I220" s="229"/>
      <c r="J220" s="225"/>
      <c r="K220" s="225"/>
      <c r="L220" s="230"/>
      <c r="M220" s="231"/>
      <c r="N220" s="232"/>
      <c r="O220" s="232"/>
      <c r="P220" s="232"/>
      <c r="Q220" s="232"/>
      <c r="R220" s="232"/>
      <c r="S220" s="232"/>
      <c r="T220" s="23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4" t="s">
        <v>130</v>
      </c>
      <c r="AU220" s="234" t="s">
        <v>84</v>
      </c>
      <c r="AV220" s="13" t="s">
        <v>84</v>
      </c>
      <c r="AW220" s="13" t="s">
        <v>36</v>
      </c>
      <c r="AX220" s="13" t="s">
        <v>74</v>
      </c>
      <c r="AY220" s="234" t="s">
        <v>120</v>
      </c>
    </row>
    <row r="221" s="13" customFormat="1">
      <c r="A221" s="13"/>
      <c r="B221" s="224"/>
      <c r="C221" s="225"/>
      <c r="D221" s="219" t="s">
        <v>130</v>
      </c>
      <c r="E221" s="226" t="s">
        <v>21</v>
      </c>
      <c r="F221" s="227" t="s">
        <v>261</v>
      </c>
      <c r="G221" s="225"/>
      <c r="H221" s="228">
        <v>42</v>
      </c>
      <c r="I221" s="229"/>
      <c r="J221" s="225"/>
      <c r="K221" s="225"/>
      <c r="L221" s="230"/>
      <c r="M221" s="231"/>
      <c r="N221" s="232"/>
      <c r="O221" s="232"/>
      <c r="P221" s="232"/>
      <c r="Q221" s="232"/>
      <c r="R221" s="232"/>
      <c r="S221" s="232"/>
      <c r="T221" s="23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4" t="s">
        <v>130</v>
      </c>
      <c r="AU221" s="234" t="s">
        <v>84</v>
      </c>
      <c r="AV221" s="13" t="s">
        <v>84</v>
      </c>
      <c r="AW221" s="13" t="s">
        <v>36</v>
      </c>
      <c r="AX221" s="13" t="s">
        <v>74</v>
      </c>
      <c r="AY221" s="234" t="s">
        <v>120</v>
      </c>
    </row>
    <row r="222" s="14" customFormat="1">
      <c r="A222" s="14"/>
      <c r="B222" s="235"/>
      <c r="C222" s="236"/>
      <c r="D222" s="219" t="s">
        <v>130</v>
      </c>
      <c r="E222" s="237" t="s">
        <v>21</v>
      </c>
      <c r="F222" s="238" t="s">
        <v>133</v>
      </c>
      <c r="G222" s="236"/>
      <c r="H222" s="239">
        <v>170</v>
      </c>
      <c r="I222" s="240"/>
      <c r="J222" s="236"/>
      <c r="K222" s="236"/>
      <c r="L222" s="241"/>
      <c r="M222" s="242"/>
      <c r="N222" s="243"/>
      <c r="O222" s="243"/>
      <c r="P222" s="243"/>
      <c r="Q222" s="243"/>
      <c r="R222" s="243"/>
      <c r="S222" s="243"/>
      <c r="T222" s="24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45" t="s">
        <v>130</v>
      </c>
      <c r="AU222" s="245" t="s">
        <v>84</v>
      </c>
      <c r="AV222" s="14" t="s">
        <v>127</v>
      </c>
      <c r="AW222" s="14" t="s">
        <v>36</v>
      </c>
      <c r="AX222" s="14" t="s">
        <v>79</v>
      </c>
      <c r="AY222" s="245" t="s">
        <v>120</v>
      </c>
    </row>
    <row r="223" s="2" customFormat="1" ht="33" customHeight="1">
      <c r="A223" s="41"/>
      <c r="B223" s="42"/>
      <c r="C223" s="206" t="s">
        <v>262</v>
      </c>
      <c r="D223" s="206" t="s">
        <v>123</v>
      </c>
      <c r="E223" s="207" t="s">
        <v>263</v>
      </c>
      <c r="F223" s="208" t="s">
        <v>264</v>
      </c>
      <c r="G223" s="209" t="s">
        <v>219</v>
      </c>
      <c r="H223" s="210">
        <v>30</v>
      </c>
      <c r="I223" s="211"/>
      <c r="J223" s="212">
        <f>ROUND(I223*H223,2)</f>
        <v>0</v>
      </c>
      <c r="K223" s="208" t="s">
        <v>136</v>
      </c>
      <c r="L223" s="47"/>
      <c r="M223" s="213" t="s">
        <v>21</v>
      </c>
      <c r="N223" s="214" t="s">
        <v>45</v>
      </c>
      <c r="O223" s="87"/>
      <c r="P223" s="215">
        <f>O223*H223</f>
        <v>0</v>
      </c>
      <c r="Q223" s="215">
        <v>0.00562</v>
      </c>
      <c r="R223" s="215">
        <f>Q223*H223</f>
        <v>0.1686</v>
      </c>
      <c r="S223" s="215">
        <v>0</v>
      </c>
      <c r="T223" s="216">
        <f>S223*H223</f>
        <v>0</v>
      </c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R223" s="217" t="s">
        <v>127</v>
      </c>
      <c r="AT223" s="217" t="s">
        <v>123</v>
      </c>
      <c r="AU223" s="217" t="s">
        <v>84</v>
      </c>
      <c r="AY223" s="19" t="s">
        <v>120</v>
      </c>
      <c r="BE223" s="218">
        <f>IF(N223="základní",J223,0)</f>
        <v>0</v>
      </c>
      <c r="BF223" s="218">
        <f>IF(N223="snížená",J223,0)</f>
        <v>0</v>
      </c>
      <c r="BG223" s="218">
        <f>IF(N223="zákl. přenesená",J223,0)</f>
        <v>0</v>
      </c>
      <c r="BH223" s="218">
        <f>IF(N223="sníž. přenesená",J223,0)</f>
        <v>0</v>
      </c>
      <c r="BI223" s="218">
        <f>IF(N223="nulová",J223,0)</f>
        <v>0</v>
      </c>
      <c r="BJ223" s="19" t="s">
        <v>79</v>
      </c>
      <c r="BK223" s="218">
        <f>ROUND(I223*H223,2)</f>
        <v>0</v>
      </c>
      <c r="BL223" s="19" t="s">
        <v>127</v>
      </c>
      <c r="BM223" s="217" t="s">
        <v>265</v>
      </c>
    </row>
    <row r="224" s="2" customFormat="1">
      <c r="A224" s="41"/>
      <c r="B224" s="42"/>
      <c r="C224" s="43"/>
      <c r="D224" s="219" t="s">
        <v>129</v>
      </c>
      <c r="E224" s="43"/>
      <c r="F224" s="220" t="s">
        <v>266</v>
      </c>
      <c r="G224" s="43"/>
      <c r="H224" s="43"/>
      <c r="I224" s="221"/>
      <c r="J224" s="43"/>
      <c r="K224" s="43"/>
      <c r="L224" s="47"/>
      <c r="M224" s="222"/>
      <c r="N224" s="223"/>
      <c r="O224" s="87"/>
      <c r="P224" s="87"/>
      <c r="Q224" s="87"/>
      <c r="R224" s="87"/>
      <c r="S224" s="87"/>
      <c r="T224" s="88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T224" s="19" t="s">
        <v>129</v>
      </c>
      <c r="AU224" s="19" t="s">
        <v>84</v>
      </c>
    </row>
    <row r="225" s="2" customFormat="1">
      <c r="A225" s="41"/>
      <c r="B225" s="42"/>
      <c r="C225" s="43"/>
      <c r="D225" s="246" t="s">
        <v>139</v>
      </c>
      <c r="E225" s="43"/>
      <c r="F225" s="247" t="s">
        <v>267</v>
      </c>
      <c r="G225" s="43"/>
      <c r="H225" s="43"/>
      <c r="I225" s="221"/>
      <c r="J225" s="43"/>
      <c r="K225" s="43"/>
      <c r="L225" s="47"/>
      <c r="M225" s="222"/>
      <c r="N225" s="223"/>
      <c r="O225" s="87"/>
      <c r="P225" s="87"/>
      <c r="Q225" s="87"/>
      <c r="R225" s="87"/>
      <c r="S225" s="87"/>
      <c r="T225" s="88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T225" s="19" t="s">
        <v>139</v>
      </c>
      <c r="AU225" s="19" t="s">
        <v>84</v>
      </c>
    </row>
    <row r="226" s="13" customFormat="1">
      <c r="A226" s="13"/>
      <c r="B226" s="224"/>
      <c r="C226" s="225"/>
      <c r="D226" s="219" t="s">
        <v>130</v>
      </c>
      <c r="E226" s="226" t="s">
        <v>21</v>
      </c>
      <c r="F226" s="227" t="s">
        <v>268</v>
      </c>
      <c r="G226" s="225"/>
      <c r="H226" s="228">
        <v>2</v>
      </c>
      <c r="I226" s="229"/>
      <c r="J226" s="225"/>
      <c r="K226" s="225"/>
      <c r="L226" s="230"/>
      <c r="M226" s="231"/>
      <c r="N226" s="232"/>
      <c r="O226" s="232"/>
      <c r="P226" s="232"/>
      <c r="Q226" s="232"/>
      <c r="R226" s="232"/>
      <c r="S226" s="232"/>
      <c r="T226" s="23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4" t="s">
        <v>130</v>
      </c>
      <c r="AU226" s="234" t="s">
        <v>84</v>
      </c>
      <c r="AV226" s="13" t="s">
        <v>84</v>
      </c>
      <c r="AW226" s="13" t="s">
        <v>36</v>
      </c>
      <c r="AX226" s="13" t="s">
        <v>74</v>
      </c>
      <c r="AY226" s="234" t="s">
        <v>120</v>
      </c>
    </row>
    <row r="227" s="13" customFormat="1">
      <c r="A227" s="13"/>
      <c r="B227" s="224"/>
      <c r="C227" s="225"/>
      <c r="D227" s="219" t="s">
        <v>130</v>
      </c>
      <c r="E227" s="226" t="s">
        <v>21</v>
      </c>
      <c r="F227" s="227" t="s">
        <v>269</v>
      </c>
      <c r="G227" s="225"/>
      <c r="H227" s="228">
        <v>2</v>
      </c>
      <c r="I227" s="229"/>
      <c r="J227" s="225"/>
      <c r="K227" s="225"/>
      <c r="L227" s="230"/>
      <c r="M227" s="231"/>
      <c r="N227" s="232"/>
      <c r="O227" s="232"/>
      <c r="P227" s="232"/>
      <c r="Q227" s="232"/>
      <c r="R227" s="232"/>
      <c r="S227" s="232"/>
      <c r="T227" s="23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34" t="s">
        <v>130</v>
      </c>
      <c r="AU227" s="234" t="s">
        <v>84</v>
      </c>
      <c r="AV227" s="13" t="s">
        <v>84</v>
      </c>
      <c r="AW227" s="13" t="s">
        <v>36</v>
      </c>
      <c r="AX227" s="13" t="s">
        <v>74</v>
      </c>
      <c r="AY227" s="234" t="s">
        <v>120</v>
      </c>
    </row>
    <row r="228" s="13" customFormat="1">
      <c r="A228" s="13"/>
      <c r="B228" s="224"/>
      <c r="C228" s="225"/>
      <c r="D228" s="219" t="s">
        <v>130</v>
      </c>
      <c r="E228" s="226" t="s">
        <v>21</v>
      </c>
      <c r="F228" s="227" t="s">
        <v>270</v>
      </c>
      <c r="G228" s="225"/>
      <c r="H228" s="228">
        <v>6</v>
      </c>
      <c r="I228" s="229"/>
      <c r="J228" s="225"/>
      <c r="K228" s="225"/>
      <c r="L228" s="230"/>
      <c r="M228" s="231"/>
      <c r="N228" s="232"/>
      <c r="O228" s="232"/>
      <c r="P228" s="232"/>
      <c r="Q228" s="232"/>
      <c r="R228" s="232"/>
      <c r="S228" s="232"/>
      <c r="T228" s="23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4" t="s">
        <v>130</v>
      </c>
      <c r="AU228" s="234" t="s">
        <v>84</v>
      </c>
      <c r="AV228" s="13" t="s">
        <v>84</v>
      </c>
      <c r="AW228" s="13" t="s">
        <v>36</v>
      </c>
      <c r="AX228" s="13" t="s">
        <v>74</v>
      </c>
      <c r="AY228" s="234" t="s">
        <v>120</v>
      </c>
    </row>
    <row r="229" s="13" customFormat="1">
      <c r="A229" s="13"/>
      <c r="B229" s="224"/>
      <c r="C229" s="225"/>
      <c r="D229" s="219" t="s">
        <v>130</v>
      </c>
      <c r="E229" s="226" t="s">
        <v>21</v>
      </c>
      <c r="F229" s="227" t="s">
        <v>271</v>
      </c>
      <c r="G229" s="225"/>
      <c r="H229" s="228">
        <v>6</v>
      </c>
      <c r="I229" s="229"/>
      <c r="J229" s="225"/>
      <c r="K229" s="225"/>
      <c r="L229" s="230"/>
      <c r="M229" s="231"/>
      <c r="N229" s="232"/>
      <c r="O229" s="232"/>
      <c r="P229" s="232"/>
      <c r="Q229" s="232"/>
      <c r="R229" s="232"/>
      <c r="S229" s="232"/>
      <c r="T229" s="23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4" t="s">
        <v>130</v>
      </c>
      <c r="AU229" s="234" t="s">
        <v>84</v>
      </c>
      <c r="AV229" s="13" t="s">
        <v>84</v>
      </c>
      <c r="AW229" s="13" t="s">
        <v>36</v>
      </c>
      <c r="AX229" s="13" t="s">
        <v>74</v>
      </c>
      <c r="AY229" s="234" t="s">
        <v>120</v>
      </c>
    </row>
    <row r="230" s="13" customFormat="1">
      <c r="A230" s="13"/>
      <c r="B230" s="224"/>
      <c r="C230" s="225"/>
      <c r="D230" s="219" t="s">
        <v>130</v>
      </c>
      <c r="E230" s="226" t="s">
        <v>21</v>
      </c>
      <c r="F230" s="227" t="s">
        <v>272</v>
      </c>
      <c r="G230" s="225"/>
      <c r="H230" s="228">
        <v>1</v>
      </c>
      <c r="I230" s="229"/>
      <c r="J230" s="225"/>
      <c r="K230" s="225"/>
      <c r="L230" s="230"/>
      <c r="M230" s="231"/>
      <c r="N230" s="232"/>
      <c r="O230" s="232"/>
      <c r="P230" s="232"/>
      <c r="Q230" s="232"/>
      <c r="R230" s="232"/>
      <c r="S230" s="232"/>
      <c r="T230" s="23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4" t="s">
        <v>130</v>
      </c>
      <c r="AU230" s="234" t="s">
        <v>84</v>
      </c>
      <c r="AV230" s="13" t="s">
        <v>84</v>
      </c>
      <c r="AW230" s="13" t="s">
        <v>36</v>
      </c>
      <c r="AX230" s="13" t="s">
        <v>74</v>
      </c>
      <c r="AY230" s="234" t="s">
        <v>120</v>
      </c>
    </row>
    <row r="231" s="13" customFormat="1">
      <c r="A231" s="13"/>
      <c r="B231" s="224"/>
      <c r="C231" s="225"/>
      <c r="D231" s="219" t="s">
        <v>130</v>
      </c>
      <c r="E231" s="226" t="s">
        <v>21</v>
      </c>
      <c r="F231" s="227" t="s">
        <v>273</v>
      </c>
      <c r="G231" s="225"/>
      <c r="H231" s="228">
        <v>1</v>
      </c>
      <c r="I231" s="229"/>
      <c r="J231" s="225"/>
      <c r="K231" s="225"/>
      <c r="L231" s="230"/>
      <c r="M231" s="231"/>
      <c r="N231" s="232"/>
      <c r="O231" s="232"/>
      <c r="P231" s="232"/>
      <c r="Q231" s="232"/>
      <c r="R231" s="232"/>
      <c r="S231" s="232"/>
      <c r="T231" s="23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4" t="s">
        <v>130</v>
      </c>
      <c r="AU231" s="234" t="s">
        <v>84</v>
      </c>
      <c r="AV231" s="13" t="s">
        <v>84</v>
      </c>
      <c r="AW231" s="13" t="s">
        <v>36</v>
      </c>
      <c r="AX231" s="13" t="s">
        <v>74</v>
      </c>
      <c r="AY231" s="234" t="s">
        <v>120</v>
      </c>
    </row>
    <row r="232" s="13" customFormat="1">
      <c r="A232" s="13"/>
      <c r="B232" s="224"/>
      <c r="C232" s="225"/>
      <c r="D232" s="219" t="s">
        <v>130</v>
      </c>
      <c r="E232" s="226" t="s">
        <v>21</v>
      </c>
      <c r="F232" s="227" t="s">
        <v>274</v>
      </c>
      <c r="G232" s="225"/>
      <c r="H232" s="228">
        <v>1</v>
      </c>
      <c r="I232" s="229"/>
      <c r="J232" s="225"/>
      <c r="K232" s="225"/>
      <c r="L232" s="230"/>
      <c r="M232" s="231"/>
      <c r="N232" s="232"/>
      <c r="O232" s="232"/>
      <c r="P232" s="232"/>
      <c r="Q232" s="232"/>
      <c r="R232" s="232"/>
      <c r="S232" s="232"/>
      <c r="T232" s="23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4" t="s">
        <v>130</v>
      </c>
      <c r="AU232" s="234" t="s">
        <v>84</v>
      </c>
      <c r="AV232" s="13" t="s">
        <v>84</v>
      </c>
      <c r="AW232" s="13" t="s">
        <v>36</v>
      </c>
      <c r="AX232" s="13" t="s">
        <v>74</v>
      </c>
      <c r="AY232" s="234" t="s">
        <v>120</v>
      </c>
    </row>
    <row r="233" s="13" customFormat="1">
      <c r="A233" s="13"/>
      <c r="B233" s="224"/>
      <c r="C233" s="225"/>
      <c r="D233" s="219" t="s">
        <v>130</v>
      </c>
      <c r="E233" s="226" t="s">
        <v>21</v>
      </c>
      <c r="F233" s="227" t="s">
        <v>275</v>
      </c>
      <c r="G233" s="225"/>
      <c r="H233" s="228">
        <v>1</v>
      </c>
      <c r="I233" s="229"/>
      <c r="J233" s="225"/>
      <c r="K233" s="225"/>
      <c r="L233" s="230"/>
      <c r="M233" s="231"/>
      <c r="N233" s="232"/>
      <c r="O233" s="232"/>
      <c r="P233" s="232"/>
      <c r="Q233" s="232"/>
      <c r="R233" s="232"/>
      <c r="S233" s="232"/>
      <c r="T233" s="23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34" t="s">
        <v>130</v>
      </c>
      <c r="AU233" s="234" t="s">
        <v>84</v>
      </c>
      <c r="AV233" s="13" t="s">
        <v>84</v>
      </c>
      <c r="AW233" s="13" t="s">
        <v>36</v>
      </c>
      <c r="AX233" s="13" t="s">
        <v>74</v>
      </c>
      <c r="AY233" s="234" t="s">
        <v>120</v>
      </c>
    </row>
    <row r="234" s="13" customFormat="1">
      <c r="A234" s="13"/>
      <c r="B234" s="224"/>
      <c r="C234" s="225"/>
      <c r="D234" s="219" t="s">
        <v>130</v>
      </c>
      <c r="E234" s="226" t="s">
        <v>21</v>
      </c>
      <c r="F234" s="227" t="s">
        <v>276</v>
      </c>
      <c r="G234" s="225"/>
      <c r="H234" s="228">
        <v>2</v>
      </c>
      <c r="I234" s="229"/>
      <c r="J234" s="225"/>
      <c r="K234" s="225"/>
      <c r="L234" s="230"/>
      <c r="M234" s="231"/>
      <c r="N234" s="232"/>
      <c r="O234" s="232"/>
      <c r="P234" s="232"/>
      <c r="Q234" s="232"/>
      <c r="R234" s="232"/>
      <c r="S234" s="232"/>
      <c r="T234" s="23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34" t="s">
        <v>130</v>
      </c>
      <c r="AU234" s="234" t="s">
        <v>84</v>
      </c>
      <c r="AV234" s="13" t="s">
        <v>84</v>
      </c>
      <c r="AW234" s="13" t="s">
        <v>36</v>
      </c>
      <c r="AX234" s="13" t="s">
        <v>74</v>
      </c>
      <c r="AY234" s="234" t="s">
        <v>120</v>
      </c>
    </row>
    <row r="235" s="13" customFormat="1">
      <c r="A235" s="13"/>
      <c r="B235" s="224"/>
      <c r="C235" s="225"/>
      <c r="D235" s="219" t="s">
        <v>130</v>
      </c>
      <c r="E235" s="226" t="s">
        <v>21</v>
      </c>
      <c r="F235" s="227" t="s">
        <v>277</v>
      </c>
      <c r="G235" s="225"/>
      <c r="H235" s="228">
        <v>2</v>
      </c>
      <c r="I235" s="229"/>
      <c r="J235" s="225"/>
      <c r="K235" s="225"/>
      <c r="L235" s="230"/>
      <c r="M235" s="231"/>
      <c r="N235" s="232"/>
      <c r="O235" s="232"/>
      <c r="P235" s="232"/>
      <c r="Q235" s="232"/>
      <c r="R235" s="232"/>
      <c r="S235" s="232"/>
      <c r="T235" s="23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34" t="s">
        <v>130</v>
      </c>
      <c r="AU235" s="234" t="s">
        <v>84</v>
      </c>
      <c r="AV235" s="13" t="s">
        <v>84</v>
      </c>
      <c r="AW235" s="13" t="s">
        <v>36</v>
      </c>
      <c r="AX235" s="13" t="s">
        <v>74</v>
      </c>
      <c r="AY235" s="234" t="s">
        <v>120</v>
      </c>
    </row>
    <row r="236" s="13" customFormat="1">
      <c r="A236" s="13"/>
      <c r="B236" s="224"/>
      <c r="C236" s="225"/>
      <c r="D236" s="219" t="s">
        <v>130</v>
      </c>
      <c r="E236" s="226" t="s">
        <v>21</v>
      </c>
      <c r="F236" s="227" t="s">
        <v>278</v>
      </c>
      <c r="G236" s="225"/>
      <c r="H236" s="228">
        <v>2</v>
      </c>
      <c r="I236" s="229"/>
      <c r="J236" s="225"/>
      <c r="K236" s="225"/>
      <c r="L236" s="230"/>
      <c r="M236" s="231"/>
      <c r="N236" s="232"/>
      <c r="O236" s="232"/>
      <c r="P236" s="232"/>
      <c r="Q236" s="232"/>
      <c r="R236" s="232"/>
      <c r="S236" s="232"/>
      <c r="T236" s="23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34" t="s">
        <v>130</v>
      </c>
      <c r="AU236" s="234" t="s">
        <v>84</v>
      </c>
      <c r="AV236" s="13" t="s">
        <v>84</v>
      </c>
      <c r="AW236" s="13" t="s">
        <v>36</v>
      </c>
      <c r="AX236" s="13" t="s">
        <v>74</v>
      </c>
      <c r="AY236" s="234" t="s">
        <v>120</v>
      </c>
    </row>
    <row r="237" s="13" customFormat="1">
      <c r="A237" s="13"/>
      <c r="B237" s="224"/>
      <c r="C237" s="225"/>
      <c r="D237" s="219" t="s">
        <v>130</v>
      </c>
      <c r="E237" s="226" t="s">
        <v>21</v>
      </c>
      <c r="F237" s="227" t="s">
        <v>279</v>
      </c>
      <c r="G237" s="225"/>
      <c r="H237" s="228">
        <v>1</v>
      </c>
      <c r="I237" s="229"/>
      <c r="J237" s="225"/>
      <c r="K237" s="225"/>
      <c r="L237" s="230"/>
      <c r="M237" s="231"/>
      <c r="N237" s="232"/>
      <c r="O237" s="232"/>
      <c r="P237" s="232"/>
      <c r="Q237" s="232"/>
      <c r="R237" s="232"/>
      <c r="S237" s="232"/>
      <c r="T237" s="23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4" t="s">
        <v>130</v>
      </c>
      <c r="AU237" s="234" t="s">
        <v>84</v>
      </c>
      <c r="AV237" s="13" t="s">
        <v>84</v>
      </c>
      <c r="AW237" s="13" t="s">
        <v>36</v>
      </c>
      <c r="AX237" s="13" t="s">
        <v>74</v>
      </c>
      <c r="AY237" s="234" t="s">
        <v>120</v>
      </c>
    </row>
    <row r="238" s="13" customFormat="1">
      <c r="A238" s="13"/>
      <c r="B238" s="224"/>
      <c r="C238" s="225"/>
      <c r="D238" s="219" t="s">
        <v>130</v>
      </c>
      <c r="E238" s="226" t="s">
        <v>21</v>
      </c>
      <c r="F238" s="227" t="s">
        <v>280</v>
      </c>
      <c r="G238" s="225"/>
      <c r="H238" s="228">
        <v>1</v>
      </c>
      <c r="I238" s="229"/>
      <c r="J238" s="225"/>
      <c r="K238" s="225"/>
      <c r="L238" s="230"/>
      <c r="M238" s="231"/>
      <c r="N238" s="232"/>
      <c r="O238" s="232"/>
      <c r="P238" s="232"/>
      <c r="Q238" s="232"/>
      <c r="R238" s="232"/>
      <c r="S238" s="232"/>
      <c r="T238" s="23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4" t="s">
        <v>130</v>
      </c>
      <c r="AU238" s="234" t="s">
        <v>84</v>
      </c>
      <c r="AV238" s="13" t="s">
        <v>84</v>
      </c>
      <c r="AW238" s="13" t="s">
        <v>36</v>
      </c>
      <c r="AX238" s="13" t="s">
        <v>74</v>
      </c>
      <c r="AY238" s="234" t="s">
        <v>120</v>
      </c>
    </row>
    <row r="239" s="13" customFormat="1">
      <c r="A239" s="13"/>
      <c r="B239" s="224"/>
      <c r="C239" s="225"/>
      <c r="D239" s="219" t="s">
        <v>130</v>
      </c>
      <c r="E239" s="226" t="s">
        <v>21</v>
      </c>
      <c r="F239" s="227" t="s">
        <v>281</v>
      </c>
      <c r="G239" s="225"/>
      <c r="H239" s="228">
        <v>1</v>
      </c>
      <c r="I239" s="229"/>
      <c r="J239" s="225"/>
      <c r="K239" s="225"/>
      <c r="L239" s="230"/>
      <c r="M239" s="231"/>
      <c r="N239" s="232"/>
      <c r="O239" s="232"/>
      <c r="P239" s="232"/>
      <c r="Q239" s="232"/>
      <c r="R239" s="232"/>
      <c r="S239" s="232"/>
      <c r="T239" s="23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4" t="s">
        <v>130</v>
      </c>
      <c r="AU239" s="234" t="s">
        <v>84</v>
      </c>
      <c r="AV239" s="13" t="s">
        <v>84</v>
      </c>
      <c r="AW239" s="13" t="s">
        <v>36</v>
      </c>
      <c r="AX239" s="13" t="s">
        <v>74</v>
      </c>
      <c r="AY239" s="234" t="s">
        <v>120</v>
      </c>
    </row>
    <row r="240" s="13" customFormat="1">
      <c r="A240" s="13"/>
      <c r="B240" s="224"/>
      <c r="C240" s="225"/>
      <c r="D240" s="219" t="s">
        <v>130</v>
      </c>
      <c r="E240" s="226" t="s">
        <v>21</v>
      </c>
      <c r="F240" s="227" t="s">
        <v>282</v>
      </c>
      <c r="G240" s="225"/>
      <c r="H240" s="228">
        <v>1</v>
      </c>
      <c r="I240" s="229"/>
      <c r="J240" s="225"/>
      <c r="K240" s="225"/>
      <c r="L240" s="230"/>
      <c r="M240" s="231"/>
      <c r="N240" s="232"/>
      <c r="O240" s="232"/>
      <c r="P240" s="232"/>
      <c r="Q240" s="232"/>
      <c r="R240" s="232"/>
      <c r="S240" s="232"/>
      <c r="T240" s="23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4" t="s">
        <v>130</v>
      </c>
      <c r="AU240" s="234" t="s">
        <v>84</v>
      </c>
      <c r="AV240" s="13" t="s">
        <v>84</v>
      </c>
      <c r="AW240" s="13" t="s">
        <v>36</v>
      </c>
      <c r="AX240" s="13" t="s">
        <v>74</v>
      </c>
      <c r="AY240" s="234" t="s">
        <v>120</v>
      </c>
    </row>
    <row r="241" s="14" customFormat="1">
      <c r="A241" s="14"/>
      <c r="B241" s="235"/>
      <c r="C241" s="236"/>
      <c r="D241" s="219" t="s">
        <v>130</v>
      </c>
      <c r="E241" s="237" t="s">
        <v>21</v>
      </c>
      <c r="F241" s="238" t="s">
        <v>133</v>
      </c>
      <c r="G241" s="236"/>
      <c r="H241" s="239">
        <v>30</v>
      </c>
      <c r="I241" s="240"/>
      <c r="J241" s="236"/>
      <c r="K241" s="236"/>
      <c r="L241" s="241"/>
      <c r="M241" s="242"/>
      <c r="N241" s="243"/>
      <c r="O241" s="243"/>
      <c r="P241" s="243"/>
      <c r="Q241" s="243"/>
      <c r="R241" s="243"/>
      <c r="S241" s="243"/>
      <c r="T241" s="24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45" t="s">
        <v>130</v>
      </c>
      <c r="AU241" s="245" t="s">
        <v>84</v>
      </c>
      <c r="AV241" s="14" t="s">
        <v>127</v>
      </c>
      <c r="AW241" s="14" t="s">
        <v>36</v>
      </c>
      <c r="AX241" s="14" t="s">
        <v>79</v>
      </c>
      <c r="AY241" s="245" t="s">
        <v>120</v>
      </c>
    </row>
    <row r="242" s="2" customFormat="1" ht="37.8" customHeight="1">
      <c r="A242" s="41"/>
      <c r="B242" s="42"/>
      <c r="C242" s="206" t="s">
        <v>283</v>
      </c>
      <c r="D242" s="206" t="s">
        <v>123</v>
      </c>
      <c r="E242" s="207" t="s">
        <v>284</v>
      </c>
      <c r="F242" s="208" t="s">
        <v>285</v>
      </c>
      <c r="G242" s="209" t="s">
        <v>219</v>
      </c>
      <c r="H242" s="210">
        <v>13</v>
      </c>
      <c r="I242" s="211"/>
      <c r="J242" s="212">
        <f>ROUND(I242*H242,2)</f>
        <v>0</v>
      </c>
      <c r="K242" s="208" t="s">
        <v>21</v>
      </c>
      <c r="L242" s="47"/>
      <c r="M242" s="213" t="s">
        <v>21</v>
      </c>
      <c r="N242" s="214" t="s">
        <v>45</v>
      </c>
      <c r="O242" s="87"/>
      <c r="P242" s="215">
        <f>O242*H242</f>
        <v>0</v>
      </c>
      <c r="Q242" s="215">
        <v>0.0121</v>
      </c>
      <c r="R242" s="215">
        <f>Q242*H242</f>
        <v>0.1573</v>
      </c>
      <c r="S242" s="215">
        <v>0</v>
      </c>
      <c r="T242" s="216">
        <f>S242*H242</f>
        <v>0</v>
      </c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R242" s="217" t="s">
        <v>127</v>
      </c>
      <c r="AT242" s="217" t="s">
        <v>123</v>
      </c>
      <c r="AU242" s="217" t="s">
        <v>84</v>
      </c>
      <c r="AY242" s="19" t="s">
        <v>120</v>
      </c>
      <c r="BE242" s="218">
        <f>IF(N242="základní",J242,0)</f>
        <v>0</v>
      </c>
      <c r="BF242" s="218">
        <f>IF(N242="snížená",J242,0)</f>
        <v>0</v>
      </c>
      <c r="BG242" s="218">
        <f>IF(N242="zákl. přenesená",J242,0)</f>
        <v>0</v>
      </c>
      <c r="BH242" s="218">
        <f>IF(N242="sníž. přenesená",J242,0)</f>
        <v>0</v>
      </c>
      <c r="BI242" s="218">
        <f>IF(N242="nulová",J242,0)</f>
        <v>0</v>
      </c>
      <c r="BJ242" s="19" t="s">
        <v>79</v>
      </c>
      <c r="BK242" s="218">
        <f>ROUND(I242*H242,2)</f>
        <v>0</v>
      </c>
      <c r="BL242" s="19" t="s">
        <v>127</v>
      </c>
      <c r="BM242" s="217" t="s">
        <v>286</v>
      </c>
    </row>
    <row r="243" s="2" customFormat="1">
      <c r="A243" s="41"/>
      <c r="B243" s="42"/>
      <c r="C243" s="43"/>
      <c r="D243" s="219" t="s">
        <v>129</v>
      </c>
      <c r="E243" s="43"/>
      <c r="F243" s="220" t="s">
        <v>287</v>
      </c>
      <c r="G243" s="43"/>
      <c r="H243" s="43"/>
      <c r="I243" s="221"/>
      <c r="J243" s="43"/>
      <c r="K243" s="43"/>
      <c r="L243" s="47"/>
      <c r="M243" s="222"/>
      <c r="N243" s="223"/>
      <c r="O243" s="87"/>
      <c r="P243" s="87"/>
      <c r="Q243" s="87"/>
      <c r="R243" s="87"/>
      <c r="S243" s="87"/>
      <c r="T243" s="88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T243" s="19" t="s">
        <v>129</v>
      </c>
      <c r="AU243" s="19" t="s">
        <v>84</v>
      </c>
    </row>
    <row r="244" s="15" customFormat="1">
      <c r="A244" s="15"/>
      <c r="B244" s="248"/>
      <c r="C244" s="249"/>
      <c r="D244" s="219" t="s">
        <v>130</v>
      </c>
      <c r="E244" s="250" t="s">
        <v>21</v>
      </c>
      <c r="F244" s="251" t="s">
        <v>288</v>
      </c>
      <c r="G244" s="249"/>
      <c r="H244" s="250" t="s">
        <v>21</v>
      </c>
      <c r="I244" s="252"/>
      <c r="J244" s="249"/>
      <c r="K244" s="249"/>
      <c r="L244" s="253"/>
      <c r="M244" s="254"/>
      <c r="N244" s="255"/>
      <c r="O244" s="255"/>
      <c r="P244" s="255"/>
      <c r="Q244" s="255"/>
      <c r="R244" s="255"/>
      <c r="S244" s="255"/>
      <c r="T244" s="256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T244" s="257" t="s">
        <v>130</v>
      </c>
      <c r="AU244" s="257" t="s">
        <v>84</v>
      </c>
      <c r="AV244" s="15" t="s">
        <v>79</v>
      </c>
      <c r="AW244" s="15" t="s">
        <v>36</v>
      </c>
      <c r="AX244" s="15" t="s">
        <v>74</v>
      </c>
      <c r="AY244" s="257" t="s">
        <v>120</v>
      </c>
    </row>
    <row r="245" s="13" customFormat="1">
      <c r="A245" s="13"/>
      <c r="B245" s="224"/>
      <c r="C245" s="225"/>
      <c r="D245" s="219" t="s">
        <v>130</v>
      </c>
      <c r="E245" s="226" t="s">
        <v>21</v>
      </c>
      <c r="F245" s="227" t="s">
        <v>289</v>
      </c>
      <c r="G245" s="225"/>
      <c r="H245" s="228">
        <v>3</v>
      </c>
      <c r="I245" s="229"/>
      <c r="J245" s="225"/>
      <c r="K245" s="225"/>
      <c r="L245" s="230"/>
      <c r="M245" s="231"/>
      <c r="N245" s="232"/>
      <c r="O245" s="232"/>
      <c r="P245" s="232"/>
      <c r="Q245" s="232"/>
      <c r="R245" s="232"/>
      <c r="S245" s="232"/>
      <c r="T245" s="23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4" t="s">
        <v>130</v>
      </c>
      <c r="AU245" s="234" t="s">
        <v>84</v>
      </c>
      <c r="AV245" s="13" t="s">
        <v>84</v>
      </c>
      <c r="AW245" s="13" t="s">
        <v>36</v>
      </c>
      <c r="AX245" s="13" t="s">
        <v>74</v>
      </c>
      <c r="AY245" s="234" t="s">
        <v>120</v>
      </c>
    </row>
    <row r="246" s="13" customFormat="1">
      <c r="A246" s="13"/>
      <c r="B246" s="224"/>
      <c r="C246" s="225"/>
      <c r="D246" s="219" t="s">
        <v>130</v>
      </c>
      <c r="E246" s="226" t="s">
        <v>21</v>
      </c>
      <c r="F246" s="227" t="s">
        <v>290</v>
      </c>
      <c r="G246" s="225"/>
      <c r="H246" s="228">
        <v>2</v>
      </c>
      <c r="I246" s="229"/>
      <c r="J246" s="225"/>
      <c r="K246" s="225"/>
      <c r="L246" s="230"/>
      <c r="M246" s="231"/>
      <c r="N246" s="232"/>
      <c r="O246" s="232"/>
      <c r="P246" s="232"/>
      <c r="Q246" s="232"/>
      <c r="R246" s="232"/>
      <c r="S246" s="232"/>
      <c r="T246" s="23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4" t="s">
        <v>130</v>
      </c>
      <c r="AU246" s="234" t="s">
        <v>84</v>
      </c>
      <c r="AV246" s="13" t="s">
        <v>84</v>
      </c>
      <c r="AW246" s="13" t="s">
        <v>36</v>
      </c>
      <c r="AX246" s="13" t="s">
        <v>74</v>
      </c>
      <c r="AY246" s="234" t="s">
        <v>120</v>
      </c>
    </row>
    <row r="247" s="13" customFormat="1">
      <c r="A247" s="13"/>
      <c r="B247" s="224"/>
      <c r="C247" s="225"/>
      <c r="D247" s="219" t="s">
        <v>130</v>
      </c>
      <c r="E247" s="226" t="s">
        <v>21</v>
      </c>
      <c r="F247" s="227" t="s">
        <v>291</v>
      </c>
      <c r="G247" s="225"/>
      <c r="H247" s="228">
        <v>3</v>
      </c>
      <c r="I247" s="229"/>
      <c r="J247" s="225"/>
      <c r="K247" s="225"/>
      <c r="L247" s="230"/>
      <c r="M247" s="231"/>
      <c r="N247" s="232"/>
      <c r="O247" s="232"/>
      <c r="P247" s="232"/>
      <c r="Q247" s="232"/>
      <c r="R247" s="232"/>
      <c r="S247" s="232"/>
      <c r="T247" s="23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4" t="s">
        <v>130</v>
      </c>
      <c r="AU247" s="234" t="s">
        <v>84</v>
      </c>
      <c r="AV247" s="13" t="s">
        <v>84</v>
      </c>
      <c r="AW247" s="13" t="s">
        <v>36</v>
      </c>
      <c r="AX247" s="13" t="s">
        <v>74</v>
      </c>
      <c r="AY247" s="234" t="s">
        <v>120</v>
      </c>
    </row>
    <row r="248" s="13" customFormat="1">
      <c r="A248" s="13"/>
      <c r="B248" s="224"/>
      <c r="C248" s="225"/>
      <c r="D248" s="219" t="s">
        <v>130</v>
      </c>
      <c r="E248" s="226" t="s">
        <v>21</v>
      </c>
      <c r="F248" s="227" t="s">
        <v>292</v>
      </c>
      <c r="G248" s="225"/>
      <c r="H248" s="228">
        <v>3</v>
      </c>
      <c r="I248" s="229"/>
      <c r="J248" s="225"/>
      <c r="K248" s="225"/>
      <c r="L248" s="230"/>
      <c r="M248" s="231"/>
      <c r="N248" s="232"/>
      <c r="O248" s="232"/>
      <c r="P248" s="232"/>
      <c r="Q248" s="232"/>
      <c r="R248" s="232"/>
      <c r="S248" s="232"/>
      <c r="T248" s="23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34" t="s">
        <v>130</v>
      </c>
      <c r="AU248" s="234" t="s">
        <v>84</v>
      </c>
      <c r="AV248" s="13" t="s">
        <v>84</v>
      </c>
      <c r="AW248" s="13" t="s">
        <v>36</v>
      </c>
      <c r="AX248" s="13" t="s">
        <v>74</v>
      </c>
      <c r="AY248" s="234" t="s">
        <v>120</v>
      </c>
    </row>
    <row r="249" s="13" customFormat="1">
      <c r="A249" s="13"/>
      <c r="B249" s="224"/>
      <c r="C249" s="225"/>
      <c r="D249" s="219" t="s">
        <v>130</v>
      </c>
      <c r="E249" s="226" t="s">
        <v>21</v>
      </c>
      <c r="F249" s="227" t="s">
        <v>293</v>
      </c>
      <c r="G249" s="225"/>
      <c r="H249" s="228">
        <v>1</v>
      </c>
      <c r="I249" s="229"/>
      <c r="J249" s="225"/>
      <c r="K249" s="225"/>
      <c r="L249" s="230"/>
      <c r="M249" s="231"/>
      <c r="N249" s="232"/>
      <c r="O249" s="232"/>
      <c r="P249" s="232"/>
      <c r="Q249" s="232"/>
      <c r="R249" s="232"/>
      <c r="S249" s="232"/>
      <c r="T249" s="23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4" t="s">
        <v>130</v>
      </c>
      <c r="AU249" s="234" t="s">
        <v>84</v>
      </c>
      <c r="AV249" s="13" t="s">
        <v>84</v>
      </c>
      <c r="AW249" s="13" t="s">
        <v>36</v>
      </c>
      <c r="AX249" s="13" t="s">
        <v>74</v>
      </c>
      <c r="AY249" s="234" t="s">
        <v>120</v>
      </c>
    </row>
    <row r="250" s="13" customFormat="1">
      <c r="A250" s="13"/>
      <c r="B250" s="224"/>
      <c r="C250" s="225"/>
      <c r="D250" s="219" t="s">
        <v>130</v>
      </c>
      <c r="E250" s="226" t="s">
        <v>21</v>
      </c>
      <c r="F250" s="227" t="s">
        <v>294</v>
      </c>
      <c r="G250" s="225"/>
      <c r="H250" s="228">
        <v>1</v>
      </c>
      <c r="I250" s="229"/>
      <c r="J250" s="225"/>
      <c r="K250" s="225"/>
      <c r="L250" s="230"/>
      <c r="M250" s="231"/>
      <c r="N250" s="232"/>
      <c r="O250" s="232"/>
      <c r="P250" s="232"/>
      <c r="Q250" s="232"/>
      <c r="R250" s="232"/>
      <c r="S250" s="232"/>
      <c r="T250" s="23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34" t="s">
        <v>130</v>
      </c>
      <c r="AU250" s="234" t="s">
        <v>84</v>
      </c>
      <c r="AV250" s="13" t="s">
        <v>84</v>
      </c>
      <c r="AW250" s="13" t="s">
        <v>36</v>
      </c>
      <c r="AX250" s="13" t="s">
        <v>74</v>
      </c>
      <c r="AY250" s="234" t="s">
        <v>120</v>
      </c>
    </row>
    <row r="251" s="14" customFormat="1">
      <c r="A251" s="14"/>
      <c r="B251" s="235"/>
      <c r="C251" s="236"/>
      <c r="D251" s="219" t="s">
        <v>130</v>
      </c>
      <c r="E251" s="237" t="s">
        <v>21</v>
      </c>
      <c r="F251" s="238" t="s">
        <v>133</v>
      </c>
      <c r="G251" s="236"/>
      <c r="H251" s="239">
        <v>13</v>
      </c>
      <c r="I251" s="240"/>
      <c r="J251" s="236"/>
      <c r="K251" s="236"/>
      <c r="L251" s="241"/>
      <c r="M251" s="242"/>
      <c r="N251" s="243"/>
      <c r="O251" s="243"/>
      <c r="P251" s="243"/>
      <c r="Q251" s="243"/>
      <c r="R251" s="243"/>
      <c r="S251" s="243"/>
      <c r="T251" s="24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45" t="s">
        <v>130</v>
      </c>
      <c r="AU251" s="245" t="s">
        <v>84</v>
      </c>
      <c r="AV251" s="14" t="s">
        <v>127</v>
      </c>
      <c r="AW251" s="14" t="s">
        <v>36</v>
      </c>
      <c r="AX251" s="14" t="s">
        <v>79</v>
      </c>
      <c r="AY251" s="245" t="s">
        <v>120</v>
      </c>
    </row>
    <row r="252" s="2" customFormat="1" ht="37.8" customHeight="1">
      <c r="A252" s="41"/>
      <c r="B252" s="42"/>
      <c r="C252" s="206" t="s">
        <v>295</v>
      </c>
      <c r="D252" s="206" t="s">
        <v>123</v>
      </c>
      <c r="E252" s="207" t="s">
        <v>296</v>
      </c>
      <c r="F252" s="208" t="s">
        <v>297</v>
      </c>
      <c r="G252" s="209" t="s">
        <v>219</v>
      </c>
      <c r="H252" s="210">
        <v>29</v>
      </c>
      <c r="I252" s="211"/>
      <c r="J252" s="212">
        <f>ROUND(I252*H252,2)</f>
        <v>0</v>
      </c>
      <c r="K252" s="208" t="s">
        <v>21</v>
      </c>
      <c r="L252" s="47"/>
      <c r="M252" s="213" t="s">
        <v>21</v>
      </c>
      <c r="N252" s="214" t="s">
        <v>45</v>
      </c>
      <c r="O252" s="87"/>
      <c r="P252" s="215">
        <f>O252*H252</f>
        <v>0</v>
      </c>
      <c r="Q252" s="215">
        <v>0.0124</v>
      </c>
      <c r="R252" s="215">
        <f>Q252*H252</f>
        <v>0.35959999999999998</v>
      </c>
      <c r="S252" s="215">
        <v>0</v>
      </c>
      <c r="T252" s="216">
        <f>S252*H252</f>
        <v>0</v>
      </c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R252" s="217" t="s">
        <v>127</v>
      </c>
      <c r="AT252" s="217" t="s">
        <v>123</v>
      </c>
      <c r="AU252" s="217" t="s">
        <v>84</v>
      </c>
      <c r="AY252" s="19" t="s">
        <v>120</v>
      </c>
      <c r="BE252" s="218">
        <f>IF(N252="základní",J252,0)</f>
        <v>0</v>
      </c>
      <c r="BF252" s="218">
        <f>IF(N252="snížená",J252,0)</f>
        <v>0</v>
      </c>
      <c r="BG252" s="218">
        <f>IF(N252="zákl. přenesená",J252,0)</f>
        <v>0</v>
      </c>
      <c r="BH252" s="218">
        <f>IF(N252="sníž. přenesená",J252,0)</f>
        <v>0</v>
      </c>
      <c r="BI252" s="218">
        <f>IF(N252="nulová",J252,0)</f>
        <v>0</v>
      </c>
      <c r="BJ252" s="19" t="s">
        <v>79</v>
      </c>
      <c r="BK252" s="218">
        <f>ROUND(I252*H252,2)</f>
        <v>0</v>
      </c>
      <c r="BL252" s="19" t="s">
        <v>127</v>
      </c>
      <c r="BM252" s="217" t="s">
        <v>298</v>
      </c>
    </row>
    <row r="253" s="2" customFormat="1">
      <c r="A253" s="41"/>
      <c r="B253" s="42"/>
      <c r="C253" s="43"/>
      <c r="D253" s="219" t="s">
        <v>129</v>
      </c>
      <c r="E253" s="43"/>
      <c r="F253" s="220" t="s">
        <v>299</v>
      </c>
      <c r="G253" s="43"/>
      <c r="H253" s="43"/>
      <c r="I253" s="221"/>
      <c r="J253" s="43"/>
      <c r="K253" s="43"/>
      <c r="L253" s="47"/>
      <c r="M253" s="222"/>
      <c r="N253" s="223"/>
      <c r="O253" s="87"/>
      <c r="P253" s="87"/>
      <c r="Q253" s="87"/>
      <c r="R253" s="87"/>
      <c r="S253" s="87"/>
      <c r="T253" s="88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T253" s="19" t="s">
        <v>129</v>
      </c>
      <c r="AU253" s="19" t="s">
        <v>84</v>
      </c>
    </row>
    <row r="254" s="15" customFormat="1">
      <c r="A254" s="15"/>
      <c r="B254" s="248"/>
      <c r="C254" s="249"/>
      <c r="D254" s="219" t="s">
        <v>130</v>
      </c>
      <c r="E254" s="250" t="s">
        <v>21</v>
      </c>
      <c r="F254" s="251" t="s">
        <v>288</v>
      </c>
      <c r="G254" s="249"/>
      <c r="H254" s="250" t="s">
        <v>21</v>
      </c>
      <c r="I254" s="252"/>
      <c r="J254" s="249"/>
      <c r="K254" s="249"/>
      <c r="L254" s="253"/>
      <c r="M254" s="254"/>
      <c r="N254" s="255"/>
      <c r="O254" s="255"/>
      <c r="P254" s="255"/>
      <c r="Q254" s="255"/>
      <c r="R254" s="255"/>
      <c r="S254" s="255"/>
      <c r="T254" s="256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T254" s="257" t="s">
        <v>130</v>
      </c>
      <c r="AU254" s="257" t="s">
        <v>84</v>
      </c>
      <c r="AV254" s="15" t="s">
        <v>79</v>
      </c>
      <c r="AW254" s="15" t="s">
        <v>36</v>
      </c>
      <c r="AX254" s="15" t="s">
        <v>74</v>
      </c>
      <c r="AY254" s="257" t="s">
        <v>120</v>
      </c>
    </row>
    <row r="255" s="13" customFormat="1">
      <c r="A255" s="13"/>
      <c r="B255" s="224"/>
      <c r="C255" s="225"/>
      <c r="D255" s="219" t="s">
        <v>130</v>
      </c>
      <c r="E255" s="226" t="s">
        <v>21</v>
      </c>
      <c r="F255" s="227" t="s">
        <v>300</v>
      </c>
      <c r="G255" s="225"/>
      <c r="H255" s="228">
        <v>7</v>
      </c>
      <c r="I255" s="229"/>
      <c r="J255" s="225"/>
      <c r="K255" s="225"/>
      <c r="L255" s="230"/>
      <c r="M255" s="231"/>
      <c r="N255" s="232"/>
      <c r="O255" s="232"/>
      <c r="P255" s="232"/>
      <c r="Q255" s="232"/>
      <c r="R255" s="232"/>
      <c r="S255" s="232"/>
      <c r="T255" s="23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4" t="s">
        <v>130</v>
      </c>
      <c r="AU255" s="234" t="s">
        <v>84</v>
      </c>
      <c r="AV255" s="13" t="s">
        <v>84</v>
      </c>
      <c r="AW255" s="13" t="s">
        <v>36</v>
      </c>
      <c r="AX255" s="13" t="s">
        <v>74</v>
      </c>
      <c r="AY255" s="234" t="s">
        <v>120</v>
      </c>
    </row>
    <row r="256" s="13" customFormat="1">
      <c r="A256" s="13"/>
      <c r="B256" s="224"/>
      <c r="C256" s="225"/>
      <c r="D256" s="219" t="s">
        <v>130</v>
      </c>
      <c r="E256" s="226" t="s">
        <v>21</v>
      </c>
      <c r="F256" s="227" t="s">
        <v>301</v>
      </c>
      <c r="G256" s="225"/>
      <c r="H256" s="228">
        <v>4</v>
      </c>
      <c r="I256" s="229"/>
      <c r="J256" s="225"/>
      <c r="K256" s="225"/>
      <c r="L256" s="230"/>
      <c r="M256" s="231"/>
      <c r="N256" s="232"/>
      <c r="O256" s="232"/>
      <c r="P256" s="232"/>
      <c r="Q256" s="232"/>
      <c r="R256" s="232"/>
      <c r="S256" s="232"/>
      <c r="T256" s="23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34" t="s">
        <v>130</v>
      </c>
      <c r="AU256" s="234" t="s">
        <v>84</v>
      </c>
      <c r="AV256" s="13" t="s">
        <v>84</v>
      </c>
      <c r="AW256" s="13" t="s">
        <v>36</v>
      </c>
      <c r="AX256" s="13" t="s">
        <v>74</v>
      </c>
      <c r="AY256" s="234" t="s">
        <v>120</v>
      </c>
    </row>
    <row r="257" s="13" customFormat="1">
      <c r="A257" s="13"/>
      <c r="B257" s="224"/>
      <c r="C257" s="225"/>
      <c r="D257" s="219" t="s">
        <v>130</v>
      </c>
      <c r="E257" s="226" t="s">
        <v>21</v>
      </c>
      <c r="F257" s="227" t="s">
        <v>302</v>
      </c>
      <c r="G257" s="225"/>
      <c r="H257" s="228">
        <v>2</v>
      </c>
      <c r="I257" s="229"/>
      <c r="J257" s="225"/>
      <c r="K257" s="225"/>
      <c r="L257" s="230"/>
      <c r="M257" s="231"/>
      <c r="N257" s="232"/>
      <c r="O257" s="232"/>
      <c r="P257" s="232"/>
      <c r="Q257" s="232"/>
      <c r="R257" s="232"/>
      <c r="S257" s="232"/>
      <c r="T257" s="23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34" t="s">
        <v>130</v>
      </c>
      <c r="AU257" s="234" t="s">
        <v>84</v>
      </c>
      <c r="AV257" s="13" t="s">
        <v>84</v>
      </c>
      <c r="AW257" s="13" t="s">
        <v>36</v>
      </c>
      <c r="AX257" s="13" t="s">
        <v>74</v>
      </c>
      <c r="AY257" s="234" t="s">
        <v>120</v>
      </c>
    </row>
    <row r="258" s="13" customFormat="1">
      <c r="A258" s="13"/>
      <c r="B258" s="224"/>
      <c r="C258" s="225"/>
      <c r="D258" s="219" t="s">
        <v>130</v>
      </c>
      <c r="E258" s="226" t="s">
        <v>21</v>
      </c>
      <c r="F258" s="227" t="s">
        <v>303</v>
      </c>
      <c r="G258" s="225"/>
      <c r="H258" s="228">
        <v>14</v>
      </c>
      <c r="I258" s="229"/>
      <c r="J258" s="225"/>
      <c r="K258" s="225"/>
      <c r="L258" s="230"/>
      <c r="M258" s="231"/>
      <c r="N258" s="232"/>
      <c r="O258" s="232"/>
      <c r="P258" s="232"/>
      <c r="Q258" s="232"/>
      <c r="R258" s="232"/>
      <c r="S258" s="232"/>
      <c r="T258" s="23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4" t="s">
        <v>130</v>
      </c>
      <c r="AU258" s="234" t="s">
        <v>84</v>
      </c>
      <c r="AV258" s="13" t="s">
        <v>84</v>
      </c>
      <c r="AW258" s="13" t="s">
        <v>36</v>
      </c>
      <c r="AX258" s="13" t="s">
        <v>74</v>
      </c>
      <c r="AY258" s="234" t="s">
        <v>120</v>
      </c>
    </row>
    <row r="259" s="16" customFormat="1">
      <c r="A259" s="16"/>
      <c r="B259" s="268"/>
      <c r="C259" s="269"/>
      <c r="D259" s="219" t="s">
        <v>130</v>
      </c>
      <c r="E259" s="270" t="s">
        <v>21</v>
      </c>
      <c r="F259" s="271" t="s">
        <v>304</v>
      </c>
      <c r="G259" s="269"/>
      <c r="H259" s="272">
        <v>27</v>
      </c>
      <c r="I259" s="273"/>
      <c r="J259" s="269"/>
      <c r="K259" s="269"/>
      <c r="L259" s="274"/>
      <c r="M259" s="275"/>
      <c r="N259" s="276"/>
      <c r="O259" s="276"/>
      <c r="P259" s="276"/>
      <c r="Q259" s="276"/>
      <c r="R259" s="276"/>
      <c r="S259" s="276"/>
      <c r="T259" s="277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T259" s="278" t="s">
        <v>130</v>
      </c>
      <c r="AU259" s="278" t="s">
        <v>84</v>
      </c>
      <c r="AV259" s="16" t="s">
        <v>172</v>
      </c>
      <c r="AW259" s="16" t="s">
        <v>36</v>
      </c>
      <c r="AX259" s="16" t="s">
        <v>74</v>
      </c>
      <c r="AY259" s="278" t="s">
        <v>120</v>
      </c>
    </row>
    <row r="260" s="13" customFormat="1">
      <c r="A260" s="13"/>
      <c r="B260" s="224"/>
      <c r="C260" s="225"/>
      <c r="D260" s="219" t="s">
        <v>130</v>
      </c>
      <c r="E260" s="226" t="s">
        <v>21</v>
      </c>
      <c r="F260" s="227" t="s">
        <v>305</v>
      </c>
      <c r="G260" s="225"/>
      <c r="H260" s="228">
        <v>1</v>
      </c>
      <c r="I260" s="229"/>
      <c r="J260" s="225"/>
      <c r="K260" s="225"/>
      <c r="L260" s="230"/>
      <c r="M260" s="231"/>
      <c r="N260" s="232"/>
      <c r="O260" s="232"/>
      <c r="P260" s="232"/>
      <c r="Q260" s="232"/>
      <c r="R260" s="232"/>
      <c r="S260" s="232"/>
      <c r="T260" s="23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34" t="s">
        <v>130</v>
      </c>
      <c r="AU260" s="234" t="s">
        <v>84</v>
      </c>
      <c r="AV260" s="13" t="s">
        <v>84</v>
      </c>
      <c r="AW260" s="13" t="s">
        <v>36</v>
      </c>
      <c r="AX260" s="13" t="s">
        <v>74</v>
      </c>
      <c r="AY260" s="234" t="s">
        <v>120</v>
      </c>
    </row>
    <row r="261" s="13" customFormat="1">
      <c r="A261" s="13"/>
      <c r="B261" s="224"/>
      <c r="C261" s="225"/>
      <c r="D261" s="219" t="s">
        <v>130</v>
      </c>
      <c r="E261" s="226" t="s">
        <v>21</v>
      </c>
      <c r="F261" s="227" t="s">
        <v>306</v>
      </c>
      <c r="G261" s="225"/>
      <c r="H261" s="228">
        <v>1</v>
      </c>
      <c r="I261" s="229"/>
      <c r="J261" s="225"/>
      <c r="K261" s="225"/>
      <c r="L261" s="230"/>
      <c r="M261" s="231"/>
      <c r="N261" s="232"/>
      <c r="O261" s="232"/>
      <c r="P261" s="232"/>
      <c r="Q261" s="232"/>
      <c r="R261" s="232"/>
      <c r="S261" s="232"/>
      <c r="T261" s="23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34" t="s">
        <v>130</v>
      </c>
      <c r="AU261" s="234" t="s">
        <v>84</v>
      </c>
      <c r="AV261" s="13" t="s">
        <v>84</v>
      </c>
      <c r="AW261" s="13" t="s">
        <v>36</v>
      </c>
      <c r="AX261" s="13" t="s">
        <v>74</v>
      </c>
      <c r="AY261" s="234" t="s">
        <v>120</v>
      </c>
    </row>
    <row r="262" s="14" customFormat="1">
      <c r="A262" s="14"/>
      <c r="B262" s="235"/>
      <c r="C262" s="236"/>
      <c r="D262" s="219" t="s">
        <v>130</v>
      </c>
      <c r="E262" s="237" t="s">
        <v>21</v>
      </c>
      <c r="F262" s="238" t="s">
        <v>133</v>
      </c>
      <c r="G262" s="236"/>
      <c r="H262" s="239">
        <v>29</v>
      </c>
      <c r="I262" s="240"/>
      <c r="J262" s="236"/>
      <c r="K262" s="236"/>
      <c r="L262" s="241"/>
      <c r="M262" s="242"/>
      <c r="N262" s="243"/>
      <c r="O262" s="243"/>
      <c r="P262" s="243"/>
      <c r="Q262" s="243"/>
      <c r="R262" s="243"/>
      <c r="S262" s="243"/>
      <c r="T262" s="24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45" t="s">
        <v>130</v>
      </c>
      <c r="AU262" s="245" t="s">
        <v>84</v>
      </c>
      <c r="AV262" s="14" t="s">
        <v>127</v>
      </c>
      <c r="AW262" s="14" t="s">
        <v>36</v>
      </c>
      <c r="AX262" s="14" t="s">
        <v>79</v>
      </c>
      <c r="AY262" s="245" t="s">
        <v>120</v>
      </c>
    </row>
    <row r="263" s="2" customFormat="1" ht="37.8" customHeight="1">
      <c r="A263" s="41"/>
      <c r="B263" s="42"/>
      <c r="C263" s="206" t="s">
        <v>307</v>
      </c>
      <c r="D263" s="206" t="s">
        <v>123</v>
      </c>
      <c r="E263" s="207" t="s">
        <v>308</v>
      </c>
      <c r="F263" s="208" t="s">
        <v>309</v>
      </c>
      <c r="G263" s="209" t="s">
        <v>219</v>
      </c>
      <c r="H263" s="210">
        <v>30</v>
      </c>
      <c r="I263" s="211"/>
      <c r="J263" s="212">
        <f>ROUND(I263*H263,2)</f>
        <v>0</v>
      </c>
      <c r="K263" s="208" t="s">
        <v>21</v>
      </c>
      <c r="L263" s="47"/>
      <c r="M263" s="213" t="s">
        <v>21</v>
      </c>
      <c r="N263" s="214" t="s">
        <v>45</v>
      </c>
      <c r="O263" s="87"/>
      <c r="P263" s="215">
        <f>O263*H263</f>
        <v>0</v>
      </c>
      <c r="Q263" s="215">
        <v>0.0114</v>
      </c>
      <c r="R263" s="215">
        <f>Q263*H263</f>
        <v>0.34200000000000003</v>
      </c>
      <c r="S263" s="215">
        <v>0</v>
      </c>
      <c r="T263" s="216">
        <f>S263*H263</f>
        <v>0</v>
      </c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R263" s="217" t="s">
        <v>127</v>
      </c>
      <c r="AT263" s="217" t="s">
        <v>123</v>
      </c>
      <c r="AU263" s="217" t="s">
        <v>84</v>
      </c>
      <c r="AY263" s="19" t="s">
        <v>120</v>
      </c>
      <c r="BE263" s="218">
        <f>IF(N263="základní",J263,0)</f>
        <v>0</v>
      </c>
      <c r="BF263" s="218">
        <f>IF(N263="snížená",J263,0)</f>
        <v>0</v>
      </c>
      <c r="BG263" s="218">
        <f>IF(N263="zákl. přenesená",J263,0)</f>
        <v>0</v>
      </c>
      <c r="BH263" s="218">
        <f>IF(N263="sníž. přenesená",J263,0)</f>
        <v>0</v>
      </c>
      <c r="BI263" s="218">
        <f>IF(N263="nulová",J263,0)</f>
        <v>0</v>
      </c>
      <c r="BJ263" s="19" t="s">
        <v>79</v>
      </c>
      <c r="BK263" s="218">
        <f>ROUND(I263*H263,2)</f>
        <v>0</v>
      </c>
      <c r="BL263" s="19" t="s">
        <v>127</v>
      </c>
      <c r="BM263" s="217" t="s">
        <v>310</v>
      </c>
    </row>
    <row r="264" s="2" customFormat="1">
      <c r="A264" s="41"/>
      <c r="B264" s="42"/>
      <c r="C264" s="43"/>
      <c r="D264" s="219" t="s">
        <v>129</v>
      </c>
      <c r="E264" s="43"/>
      <c r="F264" s="220" t="s">
        <v>311</v>
      </c>
      <c r="G264" s="43"/>
      <c r="H264" s="43"/>
      <c r="I264" s="221"/>
      <c r="J264" s="43"/>
      <c r="K264" s="43"/>
      <c r="L264" s="47"/>
      <c r="M264" s="222"/>
      <c r="N264" s="223"/>
      <c r="O264" s="87"/>
      <c r="P264" s="87"/>
      <c r="Q264" s="87"/>
      <c r="R264" s="87"/>
      <c r="S264" s="87"/>
      <c r="T264" s="88"/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T264" s="19" t="s">
        <v>129</v>
      </c>
      <c r="AU264" s="19" t="s">
        <v>84</v>
      </c>
    </row>
    <row r="265" s="15" customFormat="1">
      <c r="A265" s="15"/>
      <c r="B265" s="248"/>
      <c r="C265" s="249"/>
      <c r="D265" s="219" t="s">
        <v>130</v>
      </c>
      <c r="E265" s="250" t="s">
        <v>21</v>
      </c>
      <c r="F265" s="251" t="s">
        <v>288</v>
      </c>
      <c r="G265" s="249"/>
      <c r="H265" s="250" t="s">
        <v>21</v>
      </c>
      <c r="I265" s="252"/>
      <c r="J265" s="249"/>
      <c r="K265" s="249"/>
      <c r="L265" s="253"/>
      <c r="M265" s="254"/>
      <c r="N265" s="255"/>
      <c r="O265" s="255"/>
      <c r="P265" s="255"/>
      <c r="Q265" s="255"/>
      <c r="R265" s="255"/>
      <c r="S265" s="255"/>
      <c r="T265" s="256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T265" s="257" t="s">
        <v>130</v>
      </c>
      <c r="AU265" s="257" t="s">
        <v>84</v>
      </c>
      <c r="AV265" s="15" t="s">
        <v>79</v>
      </c>
      <c r="AW265" s="15" t="s">
        <v>36</v>
      </c>
      <c r="AX265" s="15" t="s">
        <v>74</v>
      </c>
      <c r="AY265" s="257" t="s">
        <v>120</v>
      </c>
    </row>
    <row r="266" s="13" customFormat="1">
      <c r="A266" s="13"/>
      <c r="B266" s="224"/>
      <c r="C266" s="225"/>
      <c r="D266" s="219" t="s">
        <v>130</v>
      </c>
      <c r="E266" s="226" t="s">
        <v>21</v>
      </c>
      <c r="F266" s="227" t="s">
        <v>312</v>
      </c>
      <c r="G266" s="225"/>
      <c r="H266" s="228">
        <v>2</v>
      </c>
      <c r="I266" s="229"/>
      <c r="J266" s="225"/>
      <c r="K266" s="225"/>
      <c r="L266" s="230"/>
      <c r="M266" s="231"/>
      <c r="N266" s="232"/>
      <c r="O266" s="232"/>
      <c r="P266" s="232"/>
      <c r="Q266" s="232"/>
      <c r="R266" s="232"/>
      <c r="S266" s="232"/>
      <c r="T266" s="23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34" t="s">
        <v>130</v>
      </c>
      <c r="AU266" s="234" t="s">
        <v>84</v>
      </c>
      <c r="AV266" s="13" t="s">
        <v>84</v>
      </c>
      <c r="AW266" s="13" t="s">
        <v>36</v>
      </c>
      <c r="AX266" s="13" t="s">
        <v>74</v>
      </c>
      <c r="AY266" s="234" t="s">
        <v>120</v>
      </c>
    </row>
    <row r="267" s="13" customFormat="1">
      <c r="A267" s="13"/>
      <c r="B267" s="224"/>
      <c r="C267" s="225"/>
      <c r="D267" s="219" t="s">
        <v>130</v>
      </c>
      <c r="E267" s="226" t="s">
        <v>21</v>
      </c>
      <c r="F267" s="227" t="s">
        <v>313</v>
      </c>
      <c r="G267" s="225"/>
      <c r="H267" s="228">
        <v>2</v>
      </c>
      <c r="I267" s="229"/>
      <c r="J267" s="225"/>
      <c r="K267" s="225"/>
      <c r="L267" s="230"/>
      <c r="M267" s="231"/>
      <c r="N267" s="232"/>
      <c r="O267" s="232"/>
      <c r="P267" s="232"/>
      <c r="Q267" s="232"/>
      <c r="R267" s="232"/>
      <c r="S267" s="232"/>
      <c r="T267" s="23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34" t="s">
        <v>130</v>
      </c>
      <c r="AU267" s="234" t="s">
        <v>84</v>
      </c>
      <c r="AV267" s="13" t="s">
        <v>84</v>
      </c>
      <c r="AW267" s="13" t="s">
        <v>36</v>
      </c>
      <c r="AX267" s="13" t="s">
        <v>74</v>
      </c>
      <c r="AY267" s="234" t="s">
        <v>120</v>
      </c>
    </row>
    <row r="268" s="13" customFormat="1">
      <c r="A268" s="13"/>
      <c r="B268" s="224"/>
      <c r="C268" s="225"/>
      <c r="D268" s="219" t="s">
        <v>130</v>
      </c>
      <c r="E268" s="226" t="s">
        <v>21</v>
      </c>
      <c r="F268" s="227" t="s">
        <v>314</v>
      </c>
      <c r="G268" s="225"/>
      <c r="H268" s="228">
        <v>6</v>
      </c>
      <c r="I268" s="229"/>
      <c r="J268" s="225"/>
      <c r="K268" s="225"/>
      <c r="L268" s="230"/>
      <c r="M268" s="231"/>
      <c r="N268" s="232"/>
      <c r="O268" s="232"/>
      <c r="P268" s="232"/>
      <c r="Q268" s="232"/>
      <c r="R268" s="232"/>
      <c r="S268" s="232"/>
      <c r="T268" s="23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34" t="s">
        <v>130</v>
      </c>
      <c r="AU268" s="234" t="s">
        <v>84</v>
      </c>
      <c r="AV268" s="13" t="s">
        <v>84</v>
      </c>
      <c r="AW268" s="13" t="s">
        <v>36</v>
      </c>
      <c r="AX268" s="13" t="s">
        <v>74</v>
      </c>
      <c r="AY268" s="234" t="s">
        <v>120</v>
      </c>
    </row>
    <row r="269" s="13" customFormat="1">
      <c r="A269" s="13"/>
      <c r="B269" s="224"/>
      <c r="C269" s="225"/>
      <c r="D269" s="219" t="s">
        <v>130</v>
      </c>
      <c r="E269" s="226" t="s">
        <v>21</v>
      </c>
      <c r="F269" s="227" t="s">
        <v>315</v>
      </c>
      <c r="G269" s="225"/>
      <c r="H269" s="228">
        <v>6</v>
      </c>
      <c r="I269" s="229"/>
      <c r="J269" s="225"/>
      <c r="K269" s="225"/>
      <c r="L269" s="230"/>
      <c r="M269" s="231"/>
      <c r="N269" s="232"/>
      <c r="O269" s="232"/>
      <c r="P269" s="232"/>
      <c r="Q269" s="232"/>
      <c r="R269" s="232"/>
      <c r="S269" s="232"/>
      <c r="T269" s="23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34" t="s">
        <v>130</v>
      </c>
      <c r="AU269" s="234" t="s">
        <v>84</v>
      </c>
      <c r="AV269" s="13" t="s">
        <v>84</v>
      </c>
      <c r="AW269" s="13" t="s">
        <v>36</v>
      </c>
      <c r="AX269" s="13" t="s">
        <v>74</v>
      </c>
      <c r="AY269" s="234" t="s">
        <v>120</v>
      </c>
    </row>
    <row r="270" s="13" customFormat="1">
      <c r="A270" s="13"/>
      <c r="B270" s="224"/>
      <c r="C270" s="225"/>
      <c r="D270" s="219" t="s">
        <v>130</v>
      </c>
      <c r="E270" s="226" t="s">
        <v>21</v>
      </c>
      <c r="F270" s="227" t="s">
        <v>316</v>
      </c>
      <c r="G270" s="225"/>
      <c r="H270" s="228">
        <v>1</v>
      </c>
      <c r="I270" s="229"/>
      <c r="J270" s="225"/>
      <c r="K270" s="225"/>
      <c r="L270" s="230"/>
      <c r="M270" s="231"/>
      <c r="N270" s="232"/>
      <c r="O270" s="232"/>
      <c r="P270" s="232"/>
      <c r="Q270" s="232"/>
      <c r="R270" s="232"/>
      <c r="S270" s="232"/>
      <c r="T270" s="23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34" t="s">
        <v>130</v>
      </c>
      <c r="AU270" s="234" t="s">
        <v>84</v>
      </c>
      <c r="AV270" s="13" t="s">
        <v>84</v>
      </c>
      <c r="AW270" s="13" t="s">
        <v>36</v>
      </c>
      <c r="AX270" s="13" t="s">
        <v>74</v>
      </c>
      <c r="AY270" s="234" t="s">
        <v>120</v>
      </c>
    </row>
    <row r="271" s="13" customFormat="1">
      <c r="A271" s="13"/>
      <c r="B271" s="224"/>
      <c r="C271" s="225"/>
      <c r="D271" s="219" t="s">
        <v>130</v>
      </c>
      <c r="E271" s="226" t="s">
        <v>21</v>
      </c>
      <c r="F271" s="227" t="s">
        <v>317</v>
      </c>
      <c r="G271" s="225"/>
      <c r="H271" s="228">
        <v>1</v>
      </c>
      <c r="I271" s="229"/>
      <c r="J271" s="225"/>
      <c r="K271" s="225"/>
      <c r="L271" s="230"/>
      <c r="M271" s="231"/>
      <c r="N271" s="232"/>
      <c r="O271" s="232"/>
      <c r="P271" s="232"/>
      <c r="Q271" s="232"/>
      <c r="R271" s="232"/>
      <c r="S271" s="232"/>
      <c r="T271" s="23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34" t="s">
        <v>130</v>
      </c>
      <c r="AU271" s="234" t="s">
        <v>84</v>
      </c>
      <c r="AV271" s="13" t="s">
        <v>84</v>
      </c>
      <c r="AW271" s="13" t="s">
        <v>36</v>
      </c>
      <c r="AX271" s="13" t="s">
        <v>74</v>
      </c>
      <c r="AY271" s="234" t="s">
        <v>120</v>
      </c>
    </row>
    <row r="272" s="13" customFormat="1">
      <c r="A272" s="13"/>
      <c r="B272" s="224"/>
      <c r="C272" s="225"/>
      <c r="D272" s="219" t="s">
        <v>130</v>
      </c>
      <c r="E272" s="226" t="s">
        <v>21</v>
      </c>
      <c r="F272" s="227" t="s">
        <v>318</v>
      </c>
      <c r="G272" s="225"/>
      <c r="H272" s="228">
        <v>1</v>
      </c>
      <c r="I272" s="229"/>
      <c r="J272" s="225"/>
      <c r="K272" s="225"/>
      <c r="L272" s="230"/>
      <c r="M272" s="231"/>
      <c r="N272" s="232"/>
      <c r="O272" s="232"/>
      <c r="P272" s="232"/>
      <c r="Q272" s="232"/>
      <c r="R272" s="232"/>
      <c r="S272" s="232"/>
      <c r="T272" s="23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34" t="s">
        <v>130</v>
      </c>
      <c r="AU272" s="234" t="s">
        <v>84</v>
      </c>
      <c r="AV272" s="13" t="s">
        <v>84</v>
      </c>
      <c r="AW272" s="13" t="s">
        <v>36</v>
      </c>
      <c r="AX272" s="13" t="s">
        <v>74</v>
      </c>
      <c r="AY272" s="234" t="s">
        <v>120</v>
      </c>
    </row>
    <row r="273" s="13" customFormat="1">
      <c r="A273" s="13"/>
      <c r="B273" s="224"/>
      <c r="C273" s="225"/>
      <c r="D273" s="219" t="s">
        <v>130</v>
      </c>
      <c r="E273" s="226" t="s">
        <v>21</v>
      </c>
      <c r="F273" s="227" t="s">
        <v>319</v>
      </c>
      <c r="G273" s="225"/>
      <c r="H273" s="228">
        <v>1</v>
      </c>
      <c r="I273" s="229"/>
      <c r="J273" s="225"/>
      <c r="K273" s="225"/>
      <c r="L273" s="230"/>
      <c r="M273" s="231"/>
      <c r="N273" s="232"/>
      <c r="O273" s="232"/>
      <c r="P273" s="232"/>
      <c r="Q273" s="232"/>
      <c r="R273" s="232"/>
      <c r="S273" s="232"/>
      <c r="T273" s="23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34" t="s">
        <v>130</v>
      </c>
      <c r="AU273" s="234" t="s">
        <v>84</v>
      </c>
      <c r="AV273" s="13" t="s">
        <v>84</v>
      </c>
      <c r="AW273" s="13" t="s">
        <v>36</v>
      </c>
      <c r="AX273" s="13" t="s">
        <v>74</v>
      </c>
      <c r="AY273" s="234" t="s">
        <v>120</v>
      </c>
    </row>
    <row r="274" s="13" customFormat="1">
      <c r="A274" s="13"/>
      <c r="B274" s="224"/>
      <c r="C274" s="225"/>
      <c r="D274" s="219" t="s">
        <v>130</v>
      </c>
      <c r="E274" s="226" t="s">
        <v>21</v>
      </c>
      <c r="F274" s="227" t="s">
        <v>320</v>
      </c>
      <c r="G274" s="225"/>
      <c r="H274" s="228">
        <v>2</v>
      </c>
      <c r="I274" s="229"/>
      <c r="J274" s="225"/>
      <c r="K274" s="225"/>
      <c r="L274" s="230"/>
      <c r="M274" s="231"/>
      <c r="N274" s="232"/>
      <c r="O274" s="232"/>
      <c r="P274" s="232"/>
      <c r="Q274" s="232"/>
      <c r="R274" s="232"/>
      <c r="S274" s="232"/>
      <c r="T274" s="23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34" t="s">
        <v>130</v>
      </c>
      <c r="AU274" s="234" t="s">
        <v>84</v>
      </c>
      <c r="AV274" s="13" t="s">
        <v>84</v>
      </c>
      <c r="AW274" s="13" t="s">
        <v>36</v>
      </c>
      <c r="AX274" s="13" t="s">
        <v>74</v>
      </c>
      <c r="AY274" s="234" t="s">
        <v>120</v>
      </c>
    </row>
    <row r="275" s="13" customFormat="1">
      <c r="A275" s="13"/>
      <c r="B275" s="224"/>
      <c r="C275" s="225"/>
      <c r="D275" s="219" t="s">
        <v>130</v>
      </c>
      <c r="E275" s="226" t="s">
        <v>21</v>
      </c>
      <c r="F275" s="227" t="s">
        <v>321</v>
      </c>
      <c r="G275" s="225"/>
      <c r="H275" s="228">
        <v>2</v>
      </c>
      <c r="I275" s="229"/>
      <c r="J275" s="225"/>
      <c r="K275" s="225"/>
      <c r="L275" s="230"/>
      <c r="M275" s="231"/>
      <c r="N275" s="232"/>
      <c r="O275" s="232"/>
      <c r="P275" s="232"/>
      <c r="Q275" s="232"/>
      <c r="R275" s="232"/>
      <c r="S275" s="232"/>
      <c r="T275" s="23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34" t="s">
        <v>130</v>
      </c>
      <c r="AU275" s="234" t="s">
        <v>84</v>
      </c>
      <c r="AV275" s="13" t="s">
        <v>84</v>
      </c>
      <c r="AW275" s="13" t="s">
        <v>36</v>
      </c>
      <c r="AX275" s="13" t="s">
        <v>74</v>
      </c>
      <c r="AY275" s="234" t="s">
        <v>120</v>
      </c>
    </row>
    <row r="276" s="13" customFormat="1">
      <c r="A276" s="13"/>
      <c r="B276" s="224"/>
      <c r="C276" s="225"/>
      <c r="D276" s="219" t="s">
        <v>130</v>
      </c>
      <c r="E276" s="226" t="s">
        <v>21</v>
      </c>
      <c r="F276" s="227" t="s">
        <v>322</v>
      </c>
      <c r="G276" s="225"/>
      <c r="H276" s="228">
        <v>2</v>
      </c>
      <c r="I276" s="229"/>
      <c r="J276" s="225"/>
      <c r="K276" s="225"/>
      <c r="L276" s="230"/>
      <c r="M276" s="231"/>
      <c r="N276" s="232"/>
      <c r="O276" s="232"/>
      <c r="P276" s="232"/>
      <c r="Q276" s="232"/>
      <c r="R276" s="232"/>
      <c r="S276" s="232"/>
      <c r="T276" s="23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34" t="s">
        <v>130</v>
      </c>
      <c r="AU276" s="234" t="s">
        <v>84</v>
      </c>
      <c r="AV276" s="13" t="s">
        <v>84</v>
      </c>
      <c r="AW276" s="13" t="s">
        <v>36</v>
      </c>
      <c r="AX276" s="13" t="s">
        <v>74</v>
      </c>
      <c r="AY276" s="234" t="s">
        <v>120</v>
      </c>
    </row>
    <row r="277" s="13" customFormat="1">
      <c r="A277" s="13"/>
      <c r="B277" s="224"/>
      <c r="C277" s="225"/>
      <c r="D277" s="219" t="s">
        <v>130</v>
      </c>
      <c r="E277" s="226" t="s">
        <v>21</v>
      </c>
      <c r="F277" s="227" t="s">
        <v>323</v>
      </c>
      <c r="G277" s="225"/>
      <c r="H277" s="228">
        <v>1</v>
      </c>
      <c r="I277" s="229"/>
      <c r="J277" s="225"/>
      <c r="K277" s="225"/>
      <c r="L277" s="230"/>
      <c r="M277" s="231"/>
      <c r="N277" s="232"/>
      <c r="O277" s="232"/>
      <c r="P277" s="232"/>
      <c r="Q277" s="232"/>
      <c r="R277" s="232"/>
      <c r="S277" s="232"/>
      <c r="T277" s="23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34" t="s">
        <v>130</v>
      </c>
      <c r="AU277" s="234" t="s">
        <v>84</v>
      </c>
      <c r="AV277" s="13" t="s">
        <v>84</v>
      </c>
      <c r="AW277" s="13" t="s">
        <v>36</v>
      </c>
      <c r="AX277" s="13" t="s">
        <v>74</v>
      </c>
      <c r="AY277" s="234" t="s">
        <v>120</v>
      </c>
    </row>
    <row r="278" s="13" customFormat="1">
      <c r="A278" s="13"/>
      <c r="B278" s="224"/>
      <c r="C278" s="225"/>
      <c r="D278" s="219" t="s">
        <v>130</v>
      </c>
      <c r="E278" s="226" t="s">
        <v>21</v>
      </c>
      <c r="F278" s="227" t="s">
        <v>324</v>
      </c>
      <c r="G278" s="225"/>
      <c r="H278" s="228">
        <v>1</v>
      </c>
      <c r="I278" s="229"/>
      <c r="J278" s="225"/>
      <c r="K278" s="225"/>
      <c r="L278" s="230"/>
      <c r="M278" s="231"/>
      <c r="N278" s="232"/>
      <c r="O278" s="232"/>
      <c r="P278" s="232"/>
      <c r="Q278" s="232"/>
      <c r="R278" s="232"/>
      <c r="S278" s="232"/>
      <c r="T278" s="23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34" t="s">
        <v>130</v>
      </c>
      <c r="AU278" s="234" t="s">
        <v>84</v>
      </c>
      <c r="AV278" s="13" t="s">
        <v>84</v>
      </c>
      <c r="AW278" s="13" t="s">
        <v>36</v>
      </c>
      <c r="AX278" s="13" t="s">
        <v>74</v>
      </c>
      <c r="AY278" s="234" t="s">
        <v>120</v>
      </c>
    </row>
    <row r="279" s="13" customFormat="1">
      <c r="A279" s="13"/>
      <c r="B279" s="224"/>
      <c r="C279" s="225"/>
      <c r="D279" s="219" t="s">
        <v>130</v>
      </c>
      <c r="E279" s="226" t="s">
        <v>21</v>
      </c>
      <c r="F279" s="227" t="s">
        <v>325</v>
      </c>
      <c r="G279" s="225"/>
      <c r="H279" s="228">
        <v>1</v>
      </c>
      <c r="I279" s="229"/>
      <c r="J279" s="225"/>
      <c r="K279" s="225"/>
      <c r="L279" s="230"/>
      <c r="M279" s="231"/>
      <c r="N279" s="232"/>
      <c r="O279" s="232"/>
      <c r="P279" s="232"/>
      <c r="Q279" s="232"/>
      <c r="R279" s="232"/>
      <c r="S279" s="232"/>
      <c r="T279" s="23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34" t="s">
        <v>130</v>
      </c>
      <c r="AU279" s="234" t="s">
        <v>84</v>
      </c>
      <c r="AV279" s="13" t="s">
        <v>84</v>
      </c>
      <c r="AW279" s="13" t="s">
        <v>36</v>
      </c>
      <c r="AX279" s="13" t="s">
        <v>74</v>
      </c>
      <c r="AY279" s="234" t="s">
        <v>120</v>
      </c>
    </row>
    <row r="280" s="13" customFormat="1">
      <c r="A280" s="13"/>
      <c r="B280" s="224"/>
      <c r="C280" s="225"/>
      <c r="D280" s="219" t="s">
        <v>130</v>
      </c>
      <c r="E280" s="226" t="s">
        <v>21</v>
      </c>
      <c r="F280" s="227" t="s">
        <v>326</v>
      </c>
      <c r="G280" s="225"/>
      <c r="H280" s="228">
        <v>1</v>
      </c>
      <c r="I280" s="229"/>
      <c r="J280" s="225"/>
      <c r="K280" s="225"/>
      <c r="L280" s="230"/>
      <c r="M280" s="231"/>
      <c r="N280" s="232"/>
      <c r="O280" s="232"/>
      <c r="P280" s="232"/>
      <c r="Q280" s="232"/>
      <c r="R280" s="232"/>
      <c r="S280" s="232"/>
      <c r="T280" s="23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34" t="s">
        <v>130</v>
      </c>
      <c r="AU280" s="234" t="s">
        <v>84</v>
      </c>
      <c r="AV280" s="13" t="s">
        <v>84</v>
      </c>
      <c r="AW280" s="13" t="s">
        <v>36</v>
      </c>
      <c r="AX280" s="13" t="s">
        <v>74</v>
      </c>
      <c r="AY280" s="234" t="s">
        <v>120</v>
      </c>
    </row>
    <row r="281" s="14" customFormat="1">
      <c r="A281" s="14"/>
      <c r="B281" s="235"/>
      <c r="C281" s="236"/>
      <c r="D281" s="219" t="s">
        <v>130</v>
      </c>
      <c r="E281" s="237" t="s">
        <v>21</v>
      </c>
      <c r="F281" s="238" t="s">
        <v>133</v>
      </c>
      <c r="G281" s="236"/>
      <c r="H281" s="239">
        <v>30</v>
      </c>
      <c r="I281" s="240"/>
      <c r="J281" s="236"/>
      <c r="K281" s="236"/>
      <c r="L281" s="241"/>
      <c r="M281" s="242"/>
      <c r="N281" s="243"/>
      <c r="O281" s="243"/>
      <c r="P281" s="243"/>
      <c r="Q281" s="243"/>
      <c r="R281" s="243"/>
      <c r="S281" s="243"/>
      <c r="T281" s="24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45" t="s">
        <v>130</v>
      </c>
      <c r="AU281" s="245" t="s">
        <v>84</v>
      </c>
      <c r="AV281" s="14" t="s">
        <v>127</v>
      </c>
      <c r="AW281" s="14" t="s">
        <v>36</v>
      </c>
      <c r="AX281" s="14" t="s">
        <v>79</v>
      </c>
      <c r="AY281" s="245" t="s">
        <v>120</v>
      </c>
    </row>
    <row r="282" s="2" customFormat="1" ht="24.15" customHeight="1">
      <c r="A282" s="41"/>
      <c r="B282" s="42"/>
      <c r="C282" s="206" t="s">
        <v>327</v>
      </c>
      <c r="D282" s="206" t="s">
        <v>123</v>
      </c>
      <c r="E282" s="207" t="s">
        <v>328</v>
      </c>
      <c r="F282" s="208" t="s">
        <v>329</v>
      </c>
      <c r="G282" s="209" t="s">
        <v>175</v>
      </c>
      <c r="H282" s="210">
        <v>417.03800000000001</v>
      </c>
      <c r="I282" s="211"/>
      <c r="J282" s="212">
        <f>ROUND(I282*H282,2)</f>
        <v>0</v>
      </c>
      <c r="K282" s="208" t="s">
        <v>21</v>
      </c>
      <c r="L282" s="47"/>
      <c r="M282" s="213" t="s">
        <v>21</v>
      </c>
      <c r="N282" s="214" t="s">
        <v>45</v>
      </c>
      <c r="O282" s="87"/>
      <c r="P282" s="215">
        <f>O282*H282</f>
        <v>0</v>
      </c>
      <c r="Q282" s="215">
        <v>0.00046999999999999999</v>
      </c>
      <c r="R282" s="215">
        <f>Q282*H282</f>
        <v>0.19600786000000001</v>
      </c>
      <c r="S282" s="215">
        <v>0</v>
      </c>
      <c r="T282" s="216">
        <f>S282*H282</f>
        <v>0</v>
      </c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R282" s="217" t="s">
        <v>127</v>
      </c>
      <c r="AT282" s="217" t="s">
        <v>123</v>
      </c>
      <c r="AU282" s="217" t="s">
        <v>84</v>
      </c>
      <c r="AY282" s="19" t="s">
        <v>120</v>
      </c>
      <c r="BE282" s="218">
        <f>IF(N282="základní",J282,0)</f>
        <v>0</v>
      </c>
      <c r="BF282" s="218">
        <f>IF(N282="snížená",J282,0)</f>
        <v>0</v>
      </c>
      <c r="BG282" s="218">
        <f>IF(N282="zákl. přenesená",J282,0)</f>
        <v>0</v>
      </c>
      <c r="BH282" s="218">
        <f>IF(N282="sníž. přenesená",J282,0)</f>
        <v>0</v>
      </c>
      <c r="BI282" s="218">
        <f>IF(N282="nulová",J282,0)</f>
        <v>0</v>
      </c>
      <c r="BJ282" s="19" t="s">
        <v>79</v>
      </c>
      <c r="BK282" s="218">
        <f>ROUND(I282*H282,2)</f>
        <v>0</v>
      </c>
      <c r="BL282" s="19" t="s">
        <v>127</v>
      </c>
      <c r="BM282" s="217" t="s">
        <v>330</v>
      </c>
    </row>
    <row r="283" s="2" customFormat="1">
      <c r="A283" s="41"/>
      <c r="B283" s="42"/>
      <c r="C283" s="43"/>
      <c r="D283" s="219" t="s">
        <v>129</v>
      </c>
      <c r="E283" s="43"/>
      <c r="F283" s="220" t="s">
        <v>331</v>
      </c>
      <c r="G283" s="43"/>
      <c r="H283" s="43"/>
      <c r="I283" s="221"/>
      <c r="J283" s="43"/>
      <c r="K283" s="43"/>
      <c r="L283" s="47"/>
      <c r="M283" s="222"/>
      <c r="N283" s="223"/>
      <c r="O283" s="87"/>
      <c r="P283" s="87"/>
      <c r="Q283" s="87"/>
      <c r="R283" s="87"/>
      <c r="S283" s="87"/>
      <c r="T283" s="88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T283" s="19" t="s">
        <v>129</v>
      </c>
      <c r="AU283" s="19" t="s">
        <v>84</v>
      </c>
    </row>
    <row r="284" s="15" customFormat="1">
      <c r="A284" s="15"/>
      <c r="B284" s="248"/>
      <c r="C284" s="249"/>
      <c r="D284" s="219" t="s">
        <v>130</v>
      </c>
      <c r="E284" s="250" t="s">
        <v>21</v>
      </c>
      <c r="F284" s="251" t="s">
        <v>332</v>
      </c>
      <c r="G284" s="249"/>
      <c r="H284" s="250" t="s">
        <v>21</v>
      </c>
      <c r="I284" s="252"/>
      <c r="J284" s="249"/>
      <c r="K284" s="249"/>
      <c r="L284" s="253"/>
      <c r="M284" s="254"/>
      <c r="N284" s="255"/>
      <c r="O284" s="255"/>
      <c r="P284" s="255"/>
      <c r="Q284" s="255"/>
      <c r="R284" s="255"/>
      <c r="S284" s="255"/>
      <c r="T284" s="256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T284" s="257" t="s">
        <v>130</v>
      </c>
      <c r="AU284" s="257" t="s">
        <v>84</v>
      </c>
      <c r="AV284" s="15" t="s">
        <v>79</v>
      </c>
      <c r="AW284" s="15" t="s">
        <v>36</v>
      </c>
      <c r="AX284" s="15" t="s">
        <v>74</v>
      </c>
      <c r="AY284" s="257" t="s">
        <v>120</v>
      </c>
    </row>
    <row r="285" s="13" customFormat="1">
      <c r="A285" s="13"/>
      <c r="B285" s="224"/>
      <c r="C285" s="225"/>
      <c r="D285" s="219" t="s">
        <v>130</v>
      </c>
      <c r="E285" s="226" t="s">
        <v>21</v>
      </c>
      <c r="F285" s="227" t="s">
        <v>333</v>
      </c>
      <c r="G285" s="225"/>
      <c r="H285" s="228">
        <v>245.22800000000001</v>
      </c>
      <c r="I285" s="229"/>
      <c r="J285" s="225"/>
      <c r="K285" s="225"/>
      <c r="L285" s="230"/>
      <c r="M285" s="231"/>
      <c r="N285" s="232"/>
      <c r="O285" s="232"/>
      <c r="P285" s="232"/>
      <c r="Q285" s="232"/>
      <c r="R285" s="232"/>
      <c r="S285" s="232"/>
      <c r="T285" s="23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34" t="s">
        <v>130</v>
      </c>
      <c r="AU285" s="234" t="s">
        <v>84</v>
      </c>
      <c r="AV285" s="13" t="s">
        <v>84</v>
      </c>
      <c r="AW285" s="13" t="s">
        <v>36</v>
      </c>
      <c r="AX285" s="13" t="s">
        <v>74</v>
      </c>
      <c r="AY285" s="234" t="s">
        <v>120</v>
      </c>
    </row>
    <row r="286" s="13" customFormat="1">
      <c r="A286" s="13"/>
      <c r="B286" s="224"/>
      <c r="C286" s="225"/>
      <c r="D286" s="219" t="s">
        <v>130</v>
      </c>
      <c r="E286" s="226" t="s">
        <v>21</v>
      </c>
      <c r="F286" s="227" t="s">
        <v>334</v>
      </c>
      <c r="G286" s="225"/>
      <c r="H286" s="228">
        <v>-77.909999999999997</v>
      </c>
      <c r="I286" s="229"/>
      <c r="J286" s="225"/>
      <c r="K286" s="225"/>
      <c r="L286" s="230"/>
      <c r="M286" s="231"/>
      <c r="N286" s="232"/>
      <c r="O286" s="232"/>
      <c r="P286" s="232"/>
      <c r="Q286" s="232"/>
      <c r="R286" s="232"/>
      <c r="S286" s="232"/>
      <c r="T286" s="23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34" t="s">
        <v>130</v>
      </c>
      <c r="AU286" s="234" t="s">
        <v>84</v>
      </c>
      <c r="AV286" s="13" t="s">
        <v>84</v>
      </c>
      <c r="AW286" s="13" t="s">
        <v>36</v>
      </c>
      <c r="AX286" s="13" t="s">
        <v>74</v>
      </c>
      <c r="AY286" s="234" t="s">
        <v>120</v>
      </c>
    </row>
    <row r="287" s="13" customFormat="1">
      <c r="A287" s="13"/>
      <c r="B287" s="224"/>
      <c r="C287" s="225"/>
      <c r="D287" s="219" t="s">
        <v>130</v>
      </c>
      <c r="E287" s="226" t="s">
        <v>21</v>
      </c>
      <c r="F287" s="227" t="s">
        <v>335</v>
      </c>
      <c r="G287" s="225"/>
      <c r="H287" s="228">
        <v>267.93000000000001</v>
      </c>
      <c r="I287" s="229"/>
      <c r="J287" s="225"/>
      <c r="K287" s="225"/>
      <c r="L287" s="230"/>
      <c r="M287" s="231"/>
      <c r="N287" s="232"/>
      <c r="O287" s="232"/>
      <c r="P287" s="232"/>
      <c r="Q287" s="232"/>
      <c r="R287" s="232"/>
      <c r="S287" s="232"/>
      <c r="T287" s="23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34" t="s">
        <v>130</v>
      </c>
      <c r="AU287" s="234" t="s">
        <v>84</v>
      </c>
      <c r="AV287" s="13" t="s">
        <v>84</v>
      </c>
      <c r="AW287" s="13" t="s">
        <v>36</v>
      </c>
      <c r="AX287" s="13" t="s">
        <v>74</v>
      </c>
      <c r="AY287" s="234" t="s">
        <v>120</v>
      </c>
    </row>
    <row r="288" s="13" customFormat="1">
      <c r="A288" s="13"/>
      <c r="B288" s="224"/>
      <c r="C288" s="225"/>
      <c r="D288" s="219" t="s">
        <v>130</v>
      </c>
      <c r="E288" s="226" t="s">
        <v>21</v>
      </c>
      <c r="F288" s="227" t="s">
        <v>336</v>
      </c>
      <c r="G288" s="225"/>
      <c r="H288" s="228">
        <v>-78.689999999999998</v>
      </c>
      <c r="I288" s="229"/>
      <c r="J288" s="225"/>
      <c r="K288" s="225"/>
      <c r="L288" s="230"/>
      <c r="M288" s="231"/>
      <c r="N288" s="232"/>
      <c r="O288" s="232"/>
      <c r="P288" s="232"/>
      <c r="Q288" s="232"/>
      <c r="R288" s="232"/>
      <c r="S288" s="232"/>
      <c r="T288" s="23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34" t="s">
        <v>130</v>
      </c>
      <c r="AU288" s="234" t="s">
        <v>84</v>
      </c>
      <c r="AV288" s="13" t="s">
        <v>84</v>
      </c>
      <c r="AW288" s="13" t="s">
        <v>36</v>
      </c>
      <c r="AX288" s="13" t="s">
        <v>74</v>
      </c>
      <c r="AY288" s="234" t="s">
        <v>120</v>
      </c>
    </row>
    <row r="289" s="13" customFormat="1">
      <c r="A289" s="13"/>
      <c r="B289" s="224"/>
      <c r="C289" s="225"/>
      <c r="D289" s="219" t="s">
        <v>130</v>
      </c>
      <c r="E289" s="226" t="s">
        <v>21</v>
      </c>
      <c r="F289" s="227" t="s">
        <v>337</v>
      </c>
      <c r="G289" s="225"/>
      <c r="H289" s="228">
        <v>35.640000000000001</v>
      </c>
      <c r="I289" s="229"/>
      <c r="J289" s="225"/>
      <c r="K289" s="225"/>
      <c r="L289" s="230"/>
      <c r="M289" s="231"/>
      <c r="N289" s="232"/>
      <c r="O289" s="232"/>
      <c r="P289" s="232"/>
      <c r="Q289" s="232"/>
      <c r="R289" s="232"/>
      <c r="S289" s="232"/>
      <c r="T289" s="23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34" t="s">
        <v>130</v>
      </c>
      <c r="AU289" s="234" t="s">
        <v>84</v>
      </c>
      <c r="AV289" s="13" t="s">
        <v>84</v>
      </c>
      <c r="AW289" s="13" t="s">
        <v>36</v>
      </c>
      <c r="AX289" s="13" t="s">
        <v>74</v>
      </c>
      <c r="AY289" s="234" t="s">
        <v>120</v>
      </c>
    </row>
    <row r="290" s="13" customFormat="1">
      <c r="A290" s="13"/>
      <c r="B290" s="224"/>
      <c r="C290" s="225"/>
      <c r="D290" s="219" t="s">
        <v>130</v>
      </c>
      <c r="E290" s="226" t="s">
        <v>21</v>
      </c>
      <c r="F290" s="227" t="s">
        <v>338</v>
      </c>
      <c r="G290" s="225"/>
      <c r="H290" s="228">
        <v>-5.4000000000000004</v>
      </c>
      <c r="I290" s="229"/>
      <c r="J290" s="225"/>
      <c r="K290" s="225"/>
      <c r="L290" s="230"/>
      <c r="M290" s="231"/>
      <c r="N290" s="232"/>
      <c r="O290" s="232"/>
      <c r="P290" s="232"/>
      <c r="Q290" s="232"/>
      <c r="R290" s="232"/>
      <c r="S290" s="232"/>
      <c r="T290" s="23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34" t="s">
        <v>130</v>
      </c>
      <c r="AU290" s="234" t="s">
        <v>84</v>
      </c>
      <c r="AV290" s="13" t="s">
        <v>84</v>
      </c>
      <c r="AW290" s="13" t="s">
        <v>36</v>
      </c>
      <c r="AX290" s="13" t="s">
        <v>74</v>
      </c>
      <c r="AY290" s="234" t="s">
        <v>120</v>
      </c>
    </row>
    <row r="291" s="13" customFormat="1">
      <c r="A291" s="13"/>
      <c r="B291" s="224"/>
      <c r="C291" s="225"/>
      <c r="D291" s="219" t="s">
        <v>130</v>
      </c>
      <c r="E291" s="226" t="s">
        <v>21</v>
      </c>
      <c r="F291" s="227" t="s">
        <v>339</v>
      </c>
      <c r="G291" s="225"/>
      <c r="H291" s="228">
        <v>35.640000000000001</v>
      </c>
      <c r="I291" s="229"/>
      <c r="J291" s="225"/>
      <c r="K291" s="225"/>
      <c r="L291" s="230"/>
      <c r="M291" s="231"/>
      <c r="N291" s="232"/>
      <c r="O291" s="232"/>
      <c r="P291" s="232"/>
      <c r="Q291" s="232"/>
      <c r="R291" s="232"/>
      <c r="S291" s="232"/>
      <c r="T291" s="23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34" t="s">
        <v>130</v>
      </c>
      <c r="AU291" s="234" t="s">
        <v>84</v>
      </c>
      <c r="AV291" s="13" t="s">
        <v>84</v>
      </c>
      <c r="AW291" s="13" t="s">
        <v>36</v>
      </c>
      <c r="AX291" s="13" t="s">
        <v>74</v>
      </c>
      <c r="AY291" s="234" t="s">
        <v>120</v>
      </c>
    </row>
    <row r="292" s="13" customFormat="1">
      <c r="A292" s="13"/>
      <c r="B292" s="224"/>
      <c r="C292" s="225"/>
      <c r="D292" s="219" t="s">
        <v>130</v>
      </c>
      <c r="E292" s="226" t="s">
        <v>21</v>
      </c>
      <c r="F292" s="227" t="s">
        <v>338</v>
      </c>
      <c r="G292" s="225"/>
      <c r="H292" s="228">
        <v>-5.4000000000000004</v>
      </c>
      <c r="I292" s="229"/>
      <c r="J292" s="225"/>
      <c r="K292" s="225"/>
      <c r="L292" s="230"/>
      <c r="M292" s="231"/>
      <c r="N292" s="232"/>
      <c r="O292" s="232"/>
      <c r="P292" s="232"/>
      <c r="Q292" s="232"/>
      <c r="R292" s="232"/>
      <c r="S292" s="232"/>
      <c r="T292" s="23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34" t="s">
        <v>130</v>
      </c>
      <c r="AU292" s="234" t="s">
        <v>84</v>
      </c>
      <c r="AV292" s="13" t="s">
        <v>84</v>
      </c>
      <c r="AW292" s="13" t="s">
        <v>36</v>
      </c>
      <c r="AX292" s="13" t="s">
        <v>74</v>
      </c>
      <c r="AY292" s="234" t="s">
        <v>120</v>
      </c>
    </row>
    <row r="293" s="14" customFormat="1">
      <c r="A293" s="14"/>
      <c r="B293" s="235"/>
      <c r="C293" s="236"/>
      <c r="D293" s="219" t="s">
        <v>130</v>
      </c>
      <c r="E293" s="237" t="s">
        <v>21</v>
      </c>
      <c r="F293" s="238" t="s">
        <v>133</v>
      </c>
      <c r="G293" s="236"/>
      <c r="H293" s="239">
        <v>417.03800000000007</v>
      </c>
      <c r="I293" s="240"/>
      <c r="J293" s="236"/>
      <c r="K293" s="236"/>
      <c r="L293" s="241"/>
      <c r="M293" s="242"/>
      <c r="N293" s="243"/>
      <c r="O293" s="243"/>
      <c r="P293" s="243"/>
      <c r="Q293" s="243"/>
      <c r="R293" s="243"/>
      <c r="S293" s="243"/>
      <c r="T293" s="24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45" t="s">
        <v>130</v>
      </c>
      <c r="AU293" s="245" t="s">
        <v>84</v>
      </c>
      <c r="AV293" s="14" t="s">
        <v>127</v>
      </c>
      <c r="AW293" s="14" t="s">
        <v>36</v>
      </c>
      <c r="AX293" s="14" t="s">
        <v>79</v>
      </c>
      <c r="AY293" s="245" t="s">
        <v>120</v>
      </c>
    </row>
    <row r="294" s="2" customFormat="1" ht="24.15" customHeight="1">
      <c r="A294" s="41"/>
      <c r="B294" s="42"/>
      <c r="C294" s="206" t="s">
        <v>8</v>
      </c>
      <c r="D294" s="206" t="s">
        <v>123</v>
      </c>
      <c r="E294" s="207" t="s">
        <v>340</v>
      </c>
      <c r="F294" s="208" t="s">
        <v>341</v>
      </c>
      <c r="G294" s="209" t="s">
        <v>219</v>
      </c>
      <c r="H294" s="210">
        <v>13</v>
      </c>
      <c r="I294" s="211"/>
      <c r="J294" s="212">
        <f>ROUND(I294*H294,2)</f>
        <v>0</v>
      </c>
      <c r="K294" s="208" t="s">
        <v>136</v>
      </c>
      <c r="L294" s="47"/>
      <c r="M294" s="213" t="s">
        <v>21</v>
      </c>
      <c r="N294" s="214" t="s">
        <v>45</v>
      </c>
      <c r="O294" s="87"/>
      <c r="P294" s="215">
        <f>O294*H294</f>
        <v>0</v>
      </c>
      <c r="Q294" s="215">
        <v>0.00125</v>
      </c>
      <c r="R294" s="215">
        <f>Q294*H294</f>
        <v>0.016250000000000001</v>
      </c>
      <c r="S294" s="215">
        <v>0</v>
      </c>
      <c r="T294" s="216">
        <f>S294*H294</f>
        <v>0</v>
      </c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R294" s="217" t="s">
        <v>127</v>
      </c>
      <c r="AT294" s="217" t="s">
        <v>123</v>
      </c>
      <c r="AU294" s="217" t="s">
        <v>84</v>
      </c>
      <c r="AY294" s="19" t="s">
        <v>120</v>
      </c>
      <c r="BE294" s="218">
        <f>IF(N294="základní",J294,0)</f>
        <v>0</v>
      </c>
      <c r="BF294" s="218">
        <f>IF(N294="snížená",J294,0)</f>
        <v>0</v>
      </c>
      <c r="BG294" s="218">
        <f>IF(N294="zákl. přenesená",J294,0)</f>
        <v>0</v>
      </c>
      <c r="BH294" s="218">
        <f>IF(N294="sníž. přenesená",J294,0)</f>
        <v>0</v>
      </c>
      <c r="BI294" s="218">
        <f>IF(N294="nulová",J294,0)</f>
        <v>0</v>
      </c>
      <c r="BJ294" s="19" t="s">
        <v>79</v>
      </c>
      <c r="BK294" s="218">
        <f>ROUND(I294*H294,2)</f>
        <v>0</v>
      </c>
      <c r="BL294" s="19" t="s">
        <v>127</v>
      </c>
      <c r="BM294" s="217" t="s">
        <v>342</v>
      </c>
    </row>
    <row r="295" s="2" customFormat="1">
      <c r="A295" s="41"/>
      <c r="B295" s="42"/>
      <c r="C295" s="43"/>
      <c r="D295" s="219" t="s">
        <v>129</v>
      </c>
      <c r="E295" s="43"/>
      <c r="F295" s="220" t="s">
        <v>343</v>
      </c>
      <c r="G295" s="43"/>
      <c r="H295" s="43"/>
      <c r="I295" s="221"/>
      <c r="J295" s="43"/>
      <c r="K295" s="43"/>
      <c r="L295" s="47"/>
      <c r="M295" s="222"/>
      <c r="N295" s="223"/>
      <c r="O295" s="87"/>
      <c r="P295" s="87"/>
      <c r="Q295" s="87"/>
      <c r="R295" s="87"/>
      <c r="S295" s="87"/>
      <c r="T295" s="88"/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T295" s="19" t="s">
        <v>129</v>
      </c>
      <c r="AU295" s="19" t="s">
        <v>84</v>
      </c>
    </row>
    <row r="296" s="2" customFormat="1">
      <c r="A296" s="41"/>
      <c r="B296" s="42"/>
      <c r="C296" s="43"/>
      <c r="D296" s="246" t="s">
        <v>139</v>
      </c>
      <c r="E296" s="43"/>
      <c r="F296" s="247" t="s">
        <v>344</v>
      </c>
      <c r="G296" s="43"/>
      <c r="H296" s="43"/>
      <c r="I296" s="221"/>
      <c r="J296" s="43"/>
      <c r="K296" s="43"/>
      <c r="L296" s="47"/>
      <c r="M296" s="222"/>
      <c r="N296" s="223"/>
      <c r="O296" s="87"/>
      <c r="P296" s="87"/>
      <c r="Q296" s="87"/>
      <c r="R296" s="87"/>
      <c r="S296" s="87"/>
      <c r="T296" s="88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T296" s="19" t="s">
        <v>139</v>
      </c>
      <c r="AU296" s="19" t="s">
        <v>84</v>
      </c>
    </row>
    <row r="297" s="15" customFormat="1">
      <c r="A297" s="15"/>
      <c r="B297" s="248"/>
      <c r="C297" s="249"/>
      <c r="D297" s="219" t="s">
        <v>130</v>
      </c>
      <c r="E297" s="250" t="s">
        <v>21</v>
      </c>
      <c r="F297" s="251" t="s">
        <v>345</v>
      </c>
      <c r="G297" s="249"/>
      <c r="H297" s="250" t="s">
        <v>21</v>
      </c>
      <c r="I297" s="252"/>
      <c r="J297" s="249"/>
      <c r="K297" s="249"/>
      <c r="L297" s="253"/>
      <c r="M297" s="254"/>
      <c r="N297" s="255"/>
      <c r="O297" s="255"/>
      <c r="P297" s="255"/>
      <c r="Q297" s="255"/>
      <c r="R297" s="255"/>
      <c r="S297" s="255"/>
      <c r="T297" s="256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T297" s="257" t="s">
        <v>130</v>
      </c>
      <c r="AU297" s="257" t="s">
        <v>84</v>
      </c>
      <c r="AV297" s="15" t="s">
        <v>79</v>
      </c>
      <c r="AW297" s="15" t="s">
        <v>36</v>
      </c>
      <c r="AX297" s="15" t="s">
        <v>74</v>
      </c>
      <c r="AY297" s="257" t="s">
        <v>120</v>
      </c>
    </row>
    <row r="298" s="13" customFormat="1">
      <c r="A298" s="13"/>
      <c r="B298" s="224"/>
      <c r="C298" s="225"/>
      <c r="D298" s="219" t="s">
        <v>130</v>
      </c>
      <c r="E298" s="226" t="s">
        <v>21</v>
      </c>
      <c r="F298" s="227" t="s">
        <v>346</v>
      </c>
      <c r="G298" s="225"/>
      <c r="H298" s="228">
        <v>3</v>
      </c>
      <c r="I298" s="229"/>
      <c r="J298" s="225"/>
      <c r="K298" s="225"/>
      <c r="L298" s="230"/>
      <c r="M298" s="231"/>
      <c r="N298" s="232"/>
      <c r="O298" s="232"/>
      <c r="P298" s="232"/>
      <c r="Q298" s="232"/>
      <c r="R298" s="232"/>
      <c r="S298" s="232"/>
      <c r="T298" s="23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34" t="s">
        <v>130</v>
      </c>
      <c r="AU298" s="234" t="s">
        <v>84</v>
      </c>
      <c r="AV298" s="13" t="s">
        <v>84</v>
      </c>
      <c r="AW298" s="13" t="s">
        <v>36</v>
      </c>
      <c r="AX298" s="13" t="s">
        <v>74</v>
      </c>
      <c r="AY298" s="234" t="s">
        <v>120</v>
      </c>
    </row>
    <row r="299" s="13" customFormat="1">
      <c r="A299" s="13"/>
      <c r="B299" s="224"/>
      <c r="C299" s="225"/>
      <c r="D299" s="219" t="s">
        <v>130</v>
      </c>
      <c r="E299" s="226" t="s">
        <v>21</v>
      </c>
      <c r="F299" s="227" t="s">
        <v>290</v>
      </c>
      <c r="G299" s="225"/>
      <c r="H299" s="228">
        <v>2</v>
      </c>
      <c r="I299" s="229"/>
      <c r="J299" s="225"/>
      <c r="K299" s="225"/>
      <c r="L299" s="230"/>
      <c r="M299" s="231"/>
      <c r="N299" s="232"/>
      <c r="O299" s="232"/>
      <c r="P299" s="232"/>
      <c r="Q299" s="232"/>
      <c r="R299" s="232"/>
      <c r="S299" s="232"/>
      <c r="T299" s="23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34" t="s">
        <v>130</v>
      </c>
      <c r="AU299" s="234" t="s">
        <v>84</v>
      </c>
      <c r="AV299" s="13" t="s">
        <v>84</v>
      </c>
      <c r="AW299" s="13" t="s">
        <v>36</v>
      </c>
      <c r="AX299" s="13" t="s">
        <v>74</v>
      </c>
      <c r="AY299" s="234" t="s">
        <v>120</v>
      </c>
    </row>
    <row r="300" s="13" customFormat="1">
      <c r="A300" s="13"/>
      <c r="B300" s="224"/>
      <c r="C300" s="225"/>
      <c r="D300" s="219" t="s">
        <v>130</v>
      </c>
      <c r="E300" s="226" t="s">
        <v>21</v>
      </c>
      <c r="F300" s="227" t="s">
        <v>291</v>
      </c>
      <c r="G300" s="225"/>
      <c r="H300" s="228">
        <v>3</v>
      </c>
      <c r="I300" s="229"/>
      <c r="J300" s="225"/>
      <c r="K300" s="225"/>
      <c r="L300" s="230"/>
      <c r="M300" s="231"/>
      <c r="N300" s="232"/>
      <c r="O300" s="232"/>
      <c r="P300" s="232"/>
      <c r="Q300" s="232"/>
      <c r="R300" s="232"/>
      <c r="S300" s="232"/>
      <c r="T300" s="23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34" t="s">
        <v>130</v>
      </c>
      <c r="AU300" s="234" t="s">
        <v>84</v>
      </c>
      <c r="AV300" s="13" t="s">
        <v>84</v>
      </c>
      <c r="AW300" s="13" t="s">
        <v>36</v>
      </c>
      <c r="AX300" s="13" t="s">
        <v>74</v>
      </c>
      <c r="AY300" s="234" t="s">
        <v>120</v>
      </c>
    </row>
    <row r="301" s="13" customFormat="1">
      <c r="A301" s="13"/>
      <c r="B301" s="224"/>
      <c r="C301" s="225"/>
      <c r="D301" s="219" t="s">
        <v>130</v>
      </c>
      <c r="E301" s="226" t="s">
        <v>21</v>
      </c>
      <c r="F301" s="227" t="s">
        <v>292</v>
      </c>
      <c r="G301" s="225"/>
      <c r="H301" s="228">
        <v>3</v>
      </c>
      <c r="I301" s="229"/>
      <c r="J301" s="225"/>
      <c r="K301" s="225"/>
      <c r="L301" s="230"/>
      <c r="M301" s="231"/>
      <c r="N301" s="232"/>
      <c r="O301" s="232"/>
      <c r="P301" s="232"/>
      <c r="Q301" s="232"/>
      <c r="R301" s="232"/>
      <c r="S301" s="232"/>
      <c r="T301" s="23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34" t="s">
        <v>130</v>
      </c>
      <c r="AU301" s="234" t="s">
        <v>84</v>
      </c>
      <c r="AV301" s="13" t="s">
        <v>84</v>
      </c>
      <c r="AW301" s="13" t="s">
        <v>36</v>
      </c>
      <c r="AX301" s="13" t="s">
        <v>74</v>
      </c>
      <c r="AY301" s="234" t="s">
        <v>120</v>
      </c>
    </row>
    <row r="302" s="13" customFormat="1">
      <c r="A302" s="13"/>
      <c r="B302" s="224"/>
      <c r="C302" s="225"/>
      <c r="D302" s="219" t="s">
        <v>130</v>
      </c>
      <c r="E302" s="226" t="s">
        <v>21</v>
      </c>
      <c r="F302" s="227" t="s">
        <v>347</v>
      </c>
      <c r="G302" s="225"/>
      <c r="H302" s="228">
        <v>1</v>
      </c>
      <c r="I302" s="229"/>
      <c r="J302" s="225"/>
      <c r="K302" s="225"/>
      <c r="L302" s="230"/>
      <c r="M302" s="231"/>
      <c r="N302" s="232"/>
      <c r="O302" s="232"/>
      <c r="P302" s="232"/>
      <c r="Q302" s="232"/>
      <c r="R302" s="232"/>
      <c r="S302" s="232"/>
      <c r="T302" s="23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34" t="s">
        <v>130</v>
      </c>
      <c r="AU302" s="234" t="s">
        <v>84</v>
      </c>
      <c r="AV302" s="13" t="s">
        <v>84</v>
      </c>
      <c r="AW302" s="13" t="s">
        <v>36</v>
      </c>
      <c r="AX302" s="13" t="s">
        <v>74</v>
      </c>
      <c r="AY302" s="234" t="s">
        <v>120</v>
      </c>
    </row>
    <row r="303" s="13" customFormat="1">
      <c r="A303" s="13"/>
      <c r="B303" s="224"/>
      <c r="C303" s="225"/>
      <c r="D303" s="219" t="s">
        <v>130</v>
      </c>
      <c r="E303" s="226" t="s">
        <v>21</v>
      </c>
      <c r="F303" s="227" t="s">
        <v>348</v>
      </c>
      <c r="G303" s="225"/>
      <c r="H303" s="228">
        <v>1</v>
      </c>
      <c r="I303" s="229"/>
      <c r="J303" s="225"/>
      <c r="K303" s="225"/>
      <c r="L303" s="230"/>
      <c r="M303" s="231"/>
      <c r="N303" s="232"/>
      <c r="O303" s="232"/>
      <c r="P303" s="232"/>
      <c r="Q303" s="232"/>
      <c r="R303" s="232"/>
      <c r="S303" s="232"/>
      <c r="T303" s="23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34" t="s">
        <v>130</v>
      </c>
      <c r="AU303" s="234" t="s">
        <v>84</v>
      </c>
      <c r="AV303" s="13" t="s">
        <v>84</v>
      </c>
      <c r="AW303" s="13" t="s">
        <v>36</v>
      </c>
      <c r="AX303" s="13" t="s">
        <v>74</v>
      </c>
      <c r="AY303" s="234" t="s">
        <v>120</v>
      </c>
    </row>
    <row r="304" s="14" customFormat="1">
      <c r="A304" s="14"/>
      <c r="B304" s="235"/>
      <c r="C304" s="236"/>
      <c r="D304" s="219" t="s">
        <v>130</v>
      </c>
      <c r="E304" s="237" t="s">
        <v>21</v>
      </c>
      <c r="F304" s="238" t="s">
        <v>133</v>
      </c>
      <c r="G304" s="236"/>
      <c r="H304" s="239">
        <v>13</v>
      </c>
      <c r="I304" s="240"/>
      <c r="J304" s="236"/>
      <c r="K304" s="236"/>
      <c r="L304" s="241"/>
      <c r="M304" s="242"/>
      <c r="N304" s="243"/>
      <c r="O304" s="243"/>
      <c r="P304" s="243"/>
      <c r="Q304" s="243"/>
      <c r="R304" s="243"/>
      <c r="S304" s="243"/>
      <c r="T304" s="24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45" t="s">
        <v>130</v>
      </c>
      <c r="AU304" s="245" t="s">
        <v>84</v>
      </c>
      <c r="AV304" s="14" t="s">
        <v>127</v>
      </c>
      <c r="AW304" s="14" t="s">
        <v>36</v>
      </c>
      <c r="AX304" s="14" t="s">
        <v>79</v>
      </c>
      <c r="AY304" s="245" t="s">
        <v>120</v>
      </c>
    </row>
    <row r="305" s="2" customFormat="1" ht="24.15" customHeight="1">
      <c r="A305" s="41"/>
      <c r="B305" s="42"/>
      <c r="C305" s="206" t="s">
        <v>349</v>
      </c>
      <c r="D305" s="206" t="s">
        <v>123</v>
      </c>
      <c r="E305" s="207" t="s">
        <v>350</v>
      </c>
      <c r="F305" s="208" t="s">
        <v>351</v>
      </c>
      <c r="G305" s="209" t="s">
        <v>219</v>
      </c>
      <c r="H305" s="210">
        <v>27</v>
      </c>
      <c r="I305" s="211"/>
      <c r="J305" s="212">
        <f>ROUND(I305*H305,2)</f>
        <v>0</v>
      </c>
      <c r="K305" s="208" t="s">
        <v>136</v>
      </c>
      <c r="L305" s="47"/>
      <c r="M305" s="213" t="s">
        <v>21</v>
      </c>
      <c r="N305" s="214" t="s">
        <v>45</v>
      </c>
      <c r="O305" s="87"/>
      <c r="P305" s="215">
        <f>O305*H305</f>
        <v>0</v>
      </c>
      <c r="Q305" s="215">
        <v>0.0022300000000000002</v>
      </c>
      <c r="R305" s="215">
        <f>Q305*H305</f>
        <v>0.060210000000000007</v>
      </c>
      <c r="S305" s="215">
        <v>0</v>
      </c>
      <c r="T305" s="216">
        <f>S305*H305</f>
        <v>0</v>
      </c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R305" s="217" t="s">
        <v>127</v>
      </c>
      <c r="AT305" s="217" t="s">
        <v>123</v>
      </c>
      <c r="AU305" s="217" t="s">
        <v>84</v>
      </c>
      <c r="AY305" s="19" t="s">
        <v>120</v>
      </c>
      <c r="BE305" s="218">
        <f>IF(N305="základní",J305,0)</f>
        <v>0</v>
      </c>
      <c r="BF305" s="218">
        <f>IF(N305="snížená",J305,0)</f>
        <v>0</v>
      </c>
      <c r="BG305" s="218">
        <f>IF(N305="zákl. přenesená",J305,0)</f>
        <v>0</v>
      </c>
      <c r="BH305" s="218">
        <f>IF(N305="sníž. přenesená",J305,0)</f>
        <v>0</v>
      </c>
      <c r="BI305" s="218">
        <f>IF(N305="nulová",J305,0)</f>
        <v>0</v>
      </c>
      <c r="BJ305" s="19" t="s">
        <v>79</v>
      </c>
      <c r="BK305" s="218">
        <f>ROUND(I305*H305,2)</f>
        <v>0</v>
      </c>
      <c r="BL305" s="19" t="s">
        <v>127</v>
      </c>
      <c r="BM305" s="217" t="s">
        <v>352</v>
      </c>
    </row>
    <row r="306" s="2" customFormat="1">
      <c r="A306" s="41"/>
      <c r="B306" s="42"/>
      <c r="C306" s="43"/>
      <c r="D306" s="219" t="s">
        <v>129</v>
      </c>
      <c r="E306" s="43"/>
      <c r="F306" s="220" t="s">
        <v>353</v>
      </c>
      <c r="G306" s="43"/>
      <c r="H306" s="43"/>
      <c r="I306" s="221"/>
      <c r="J306" s="43"/>
      <c r="K306" s="43"/>
      <c r="L306" s="47"/>
      <c r="M306" s="222"/>
      <c r="N306" s="223"/>
      <c r="O306" s="87"/>
      <c r="P306" s="87"/>
      <c r="Q306" s="87"/>
      <c r="R306" s="87"/>
      <c r="S306" s="87"/>
      <c r="T306" s="88"/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T306" s="19" t="s">
        <v>129</v>
      </c>
      <c r="AU306" s="19" t="s">
        <v>84</v>
      </c>
    </row>
    <row r="307" s="2" customFormat="1">
      <c r="A307" s="41"/>
      <c r="B307" s="42"/>
      <c r="C307" s="43"/>
      <c r="D307" s="246" t="s">
        <v>139</v>
      </c>
      <c r="E307" s="43"/>
      <c r="F307" s="247" t="s">
        <v>354</v>
      </c>
      <c r="G307" s="43"/>
      <c r="H307" s="43"/>
      <c r="I307" s="221"/>
      <c r="J307" s="43"/>
      <c r="K307" s="43"/>
      <c r="L307" s="47"/>
      <c r="M307" s="222"/>
      <c r="N307" s="223"/>
      <c r="O307" s="87"/>
      <c r="P307" s="87"/>
      <c r="Q307" s="87"/>
      <c r="R307" s="87"/>
      <c r="S307" s="87"/>
      <c r="T307" s="88"/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T307" s="19" t="s">
        <v>139</v>
      </c>
      <c r="AU307" s="19" t="s">
        <v>84</v>
      </c>
    </row>
    <row r="308" s="15" customFormat="1">
      <c r="A308" s="15"/>
      <c r="B308" s="248"/>
      <c r="C308" s="249"/>
      <c r="D308" s="219" t="s">
        <v>130</v>
      </c>
      <c r="E308" s="250" t="s">
        <v>21</v>
      </c>
      <c r="F308" s="251" t="s">
        <v>345</v>
      </c>
      <c r="G308" s="249"/>
      <c r="H308" s="250" t="s">
        <v>21</v>
      </c>
      <c r="I308" s="252"/>
      <c r="J308" s="249"/>
      <c r="K308" s="249"/>
      <c r="L308" s="253"/>
      <c r="M308" s="254"/>
      <c r="N308" s="255"/>
      <c r="O308" s="255"/>
      <c r="P308" s="255"/>
      <c r="Q308" s="255"/>
      <c r="R308" s="255"/>
      <c r="S308" s="255"/>
      <c r="T308" s="256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T308" s="257" t="s">
        <v>130</v>
      </c>
      <c r="AU308" s="257" t="s">
        <v>84</v>
      </c>
      <c r="AV308" s="15" t="s">
        <v>79</v>
      </c>
      <c r="AW308" s="15" t="s">
        <v>36</v>
      </c>
      <c r="AX308" s="15" t="s">
        <v>74</v>
      </c>
      <c r="AY308" s="257" t="s">
        <v>120</v>
      </c>
    </row>
    <row r="309" s="13" customFormat="1">
      <c r="A309" s="13"/>
      <c r="B309" s="224"/>
      <c r="C309" s="225"/>
      <c r="D309" s="219" t="s">
        <v>130</v>
      </c>
      <c r="E309" s="226" t="s">
        <v>21</v>
      </c>
      <c r="F309" s="227" t="s">
        <v>355</v>
      </c>
      <c r="G309" s="225"/>
      <c r="H309" s="228">
        <v>7</v>
      </c>
      <c r="I309" s="229"/>
      <c r="J309" s="225"/>
      <c r="K309" s="225"/>
      <c r="L309" s="230"/>
      <c r="M309" s="231"/>
      <c r="N309" s="232"/>
      <c r="O309" s="232"/>
      <c r="P309" s="232"/>
      <c r="Q309" s="232"/>
      <c r="R309" s="232"/>
      <c r="S309" s="232"/>
      <c r="T309" s="23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34" t="s">
        <v>130</v>
      </c>
      <c r="AU309" s="234" t="s">
        <v>84</v>
      </c>
      <c r="AV309" s="13" t="s">
        <v>84</v>
      </c>
      <c r="AW309" s="13" t="s">
        <v>36</v>
      </c>
      <c r="AX309" s="13" t="s">
        <v>74</v>
      </c>
      <c r="AY309" s="234" t="s">
        <v>120</v>
      </c>
    </row>
    <row r="310" s="13" customFormat="1">
      <c r="A310" s="13"/>
      <c r="B310" s="224"/>
      <c r="C310" s="225"/>
      <c r="D310" s="219" t="s">
        <v>130</v>
      </c>
      <c r="E310" s="226" t="s">
        <v>21</v>
      </c>
      <c r="F310" s="227" t="s">
        <v>301</v>
      </c>
      <c r="G310" s="225"/>
      <c r="H310" s="228">
        <v>4</v>
      </c>
      <c r="I310" s="229"/>
      <c r="J310" s="225"/>
      <c r="K310" s="225"/>
      <c r="L310" s="230"/>
      <c r="M310" s="231"/>
      <c r="N310" s="232"/>
      <c r="O310" s="232"/>
      <c r="P310" s="232"/>
      <c r="Q310" s="232"/>
      <c r="R310" s="232"/>
      <c r="S310" s="232"/>
      <c r="T310" s="23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34" t="s">
        <v>130</v>
      </c>
      <c r="AU310" s="234" t="s">
        <v>84</v>
      </c>
      <c r="AV310" s="13" t="s">
        <v>84</v>
      </c>
      <c r="AW310" s="13" t="s">
        <v>36</v>
      </c>
      <c r="AX310" s="13" t="s">
        <v>74</v>
      </c>
      <c r="AY310" s="234" t="s">
        <v>120</v>
      </c>
    </row>
    <row r="311" s="13" customFormat="1">
      <c r="A311" s="13"/>
      <c r="B311" s="224"/>
      <c r="C311" s="225"/>
      <c r="D311" s="219" t="s">
        <v>130</v>
      </c>
      <c r="E311" s="226" t="s">
        <v>21</v>
      </c>
      <c r="F311" s="227" t="s">
        <v>302</v>
      </c>
      <c r="G311" s="225"/>
      <c r="H311" s="228">
        <v>2</v>
      </c>
      <c r="I311" s="229"/>
      <c r="J311" s="225"/>
      <c r="K311" s="225"/>
      <c r="L311" s="230"/>
      <c r="M311" s="231"/>
      <c r="N311" s="232"/>
      <c r="O311" s="232"/>
      <c r="P311" s="232"/>
      <c r="Q311" s="232"/>
      <c r="R311" s="232"/>
      <c r="S311" s="232"/>
      <c r="T311" s="23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34" t="s">
        <v>130</v>
      </c>
      <c r="AU311" s="234" t="s">
        <v>84</v>
      </c>
      <c r="AV311" s="13" t="s">
        <v>84</v>
      </c>
      <c r="AW311" s="13" t="s">
        <v>36</v>
      </c>
      <c r="AX311" s="13" t="s">
        <v>74</v>
      </c>
      <c r="AY311" s="234" t="s">
        <v>120</v>
      </c>
    </row>
    <row r="312" s="13" customFormat="1">
      <c r="A312" s="13"/>
      <c r="B312" s="224"/>
      <c r="C312" s="225"/>
      <c r="D312" s="219" t="s">
        <v>130</v>
      </c>
      <c r="E312" s="226" t="s">
        <v>21</v>
      </c>
      <c r="F312" s="227" t="s">
        <v>303</v>
      </c>
      <c r="G312" s="225"/>
      <c r="H312" s="228">
        <v>14</v>
      </c>
      <c r="I312" s="229"/>
      <c r="J312" s="225"/>
      <c r="K312" s="225"/>
      <c r="L312" s="230"/>
      <c r="M312" s="231"/>
      <c r="N312" s="232"/>
      <c r="O312" s="232"/>
      <c r="P312" s="232"/>
      <c r="Q312" s="232"/>
      <c r="R312" s="232"/>
      <c r="S312" s="232"/>
      <c r="T312" s="23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34" t="s">
        <v>130</v>
      </c>
      <c r="AU312" s="234" t="s">
        <v>84</v>
      </c>
      <c r="AV312" s="13" t="s">
        <v>84</v>
      </c>
      <c r="AW312" s="13" t="s">
        <v>36</v>
      </c>
      <c r="AX312" s="13" t="s">
        <v>74</v>
      </c>
      <c r="AY312" s="234" t="s">
        <v>120</v>
      </c>
    </row>
    <row r="313" s="14" customFormat="1">
      <c r="A313" s="14"/>
      <c r="B313" s="235"/>
      <c r="C313" s="236"/>
      <c r="D313" s="219" t="s">
        <v>130</v>
      </c>
      <c r="E313" s="237" t="s">
        <v>21</v>
      </c>
      <c r="F313" s="238" t="s">
        <v>133</v>
      </c>
      <c r="G313" s="236"/>
      <c r="H313" s="239">
        <v>27</v>
      </c>
      <c r="I313" s="240"/>
      <c r="J313" s="236"/>
      <c r="K313" s="236"/>
      <c r="L313" s="241"/>
      <c r="M313" s="242"/>
      <c r="N313" s="243"/>
      <c r="O313" s="243"/>
      <c r="P313" s="243"/>
      <c r="Q313" s="243"/>
      <c r="R313" s="243"/>
      <c r="S313" s="243"/>
      <c r="T313" s="24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45" t="s">
        <v>130</v>
      </c>
      <c r="AU313" s="245" t="s">
        <v>84</v>
      </c>
      <c r="AV313" s="14" t="s">
        <v>127</v>
      </c>
      <c r="AW313" s="14" t="s">
        <v>36</v>
      </c>
      <c r="AX313" s="14" t="s">
        <v>79</v>
      </c>
      <c r="AY313" s="245" t="s">
        <v>120</v>
      </c>
    </row>
    <row r="314" s="2" customFormat="1" ht="24.15" customHeight="1">
      <c r="A314" s="41"/>
      <c r="B314" s="42"/>
      <c r="C314" s="206" t="s">
        <v>356</v>
      </c>
      <c r="D314" s="206" t="s">
        <v>123</v>
      </c>
      <c r="E314" s="207" t="s">
        <v>357</v>
      </c>
      <c r="F314" s="208" t="s">
        <v>358</v>
      </c>
      <c r="G314" s="209" t="s">
        <v>219</v>
      </c>
      <c r="H314" s="210">
        <v>35</v>
      </c>
      <c r="I314" s="211"/>
      <c r="J314" s="212">
        <f>ROUND(I314*H314,2)</f>
        <v>0</v>
      </c>
      <c r="K314" s="208" t="s">
        <v>136</v>
      </c>
      <c r="L314" s="47"/>
      <c r="M314" s="213" t="s">
        <v>21</v>
      </c>
      <c r="N314" s="214" t="s">
        <v>45</v>
      </c>
      <c r="O314" s="87"/>
      <c r="P314" s="215">
        <f>O314*H314</f>
        <v>0</v>
      </c>
      <c r="Q314" s="215">
        <v>0.0042100000000000002</v>
      </c>
      <c r="R314" s="215">
        <f>Q314*H314</f>
        <v>0.14735000000000001</v>
      </c>
      <c r="S314" s="215">
        <v>0</v>
      </c>
      <c r="T314" s="216">
        <f>S314*H314</f>
        <v>0</v>
      </c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R314" s="217" t="s">
        <v>127</v>
      </c>
      <c r="AT314" s="217" t="s">
        <v>123</v>
      </c>
      <c r="AU314" s="217" t="s">
        <v>84</v>
      </c>
      <c r="AY314" s="19" t="s">
        <v>120</v>
      </c>
      <c r="BE314" s="218">
        <f>IF(N314="základní",J314,0)</f>
        <v>0</v>
      </c>
      <c r="BF314" s="218">
        <f>IF(N314="snížená",J314,0)</f>
        <v>0</v>
      </c>
      <c r="BG314" s="218">
        <f>IF(N314="zákl. přenesená",J314,0)</f>
        <v>0</v>
      </c>
      <c r="BH314" s="218">
        <f>IF(N314="sníž. přenesená",J314,0)</f>
        <v>0</v>
      </c>
      <c r="BI314" s="218">
        <f>IF(N314="nulová",J314,0)</f>
        <v>0</v>
      </c>
      <c r="BJ314" s="19" t="s">
        <v>79</v>
      </c>
      <c r="BK314" s="218">
        <f>ROUND(I314*H314,2)</f>
        <v>0</v>
      </c>
      <c r="BL314" s="19" t="s">
        <v>127</v>
      </c>
      <c r="BM314" s="217" t="s">
        <v>359</v>
      </c>
    </row>
    <row r="315" s="2" customFormat="1">
      <c r="A315" s="41"/>
      <c r="B315" s="42"/>
      <c r="C315" s="43"/>
      <c r="D315" s="219" t="s">
        <v>129</v>
      </c>
      <c r="E315" s="43"/>
      <c r="F315" s="220" t="s">
        <v>360</v>
      </c>
      <c r="G315" s="43"/>
      <c r="H315" s="43"/>
      <c r="I315" s="221"/>
      <c r="J315" s="43"/>
      <c r="K315" s="43"/>
      <c r="L315" s="47"/>
      <c r="M315" s="222"/>
      <c r="N315" s="223"/>
      <c r="O315" s="87"/>
      <c r="P315" s="87"/>
      <c r="Q315" s="87"/>
      <c r="R315" s="87"/>
      <c r="S315" s="87"/>
      <c r="T315" s="88"/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T315" s="19" t="s">
        <v>129</v>
      </c>
      <c r="AU315" s="19" t="s">
        <v>84</v>
      </c>
    </row>
    <row r="316" s="2" customFormat="1">
      <c r="A316" s="41"/>
      <c r="B316" s="42"/>
      <c r="C316" s="43"/>
      <c r="D316" s="246" t="s">
        <v>139</v>
      </c>
      <c r="E316" s="43"/>
      <c r="F316" s="247" t="s">
        <v>361</v>
      </c>
      <c r="G316" s="43"/>
      <c r="H316" s="43"/>
      <c r="I316" s="221"/>
      <c r="J316" s="43"/>
      <c r="K316" s="43"/>
      <c r="L316" s="47"/>
      <c r="M316" s="222"/>
      <c r="N316" s="223"/>
      <c r="O316" s="87"/>
      <c r="P316" s="87"/>
      <c r="Q316" s="87"/>
      <c r="R316" s="87"/>
      <c r="S316" s="87"/>
      <c r="T316" s="88"/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T316" s="19" t="s">
        <v>139</v>
      </c>
      <c r="AU316" s="19" t="s">
        <v>84</v>
      </c>
    </row>
    <row r="317" s="15" customFormat="1">
      <c r="A317" s="15"/>
      <c r="B317" s="248"/>
      <c r="C317" s="249"/>
      <c r="D317" s="219" t="s">
        <v>130</v>
      </c>
      <c r="E317" s="250" t="s">
        <v>21</v>
      </c>
      <c r="F317" s="251" t="s">
        <v>345</v>
      </c>
      <c r="G317" s="249"/>
      <c r="H317" s="250" t="s">
        <v>21</v>
      </c>
      <c r="I317" s="252"/>
      <c r="J317" s="249"/>
      <c r="K317" s="249"/>
      <c r="L317" s="253"/>
      <c r="M317" s="254"/>
      <c r="N317" s="255"/>
      <c r="O317" s="255"/>
      <c r="P317" s="255"/>
      <c r="Q317" s="255"/>
      <c r="R317" s="255"/>
      <c r="S317" s="255"/>
      <c r="T317" s="256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T317" s="257" t="s">
        <v>130</v>
      </c>
      <c r="AU317" s="257" t="s">
        <v>84</v>
      </c>
      <c r="AV317" s="15" t="s">
        <v>79</v>
      </c>
      <c r="AW317" s="15" t="s">
        <v>36</v>
      </c>
      <c r="AX317" s="15" t="s">
        <v>74</v>
      </c>
      <c r="AY317" s="257" t="s">
        <v>120</v>
      </c>
    </row>
    <row r="318" s="13" customFormat="1">
      <c r="A318" s="13"/>
      <c r="B318" s="224"/>
      <c r="C318" s="225"/>
      <c r="D318" s="219" t="s">
        <v>130</v>
      </c>
      <c r="E318" s="226" t="s">
        <v>21</v>
      </c>
      <c r="F318" s="227" t="s">
        <v>312</v>
      </c>
      <c r="G318" s="225"/>
      <c r="H318" s="228">
        <v>2</v>
      </c>
      <c r="I318" s="229"/>
      <c r="J318" s="225"/>
      <c r="K318" s="225"/>
      <c r="L318" s="230"/>
      <c r="M318" s="231"/>
      <c r="N318" s="232"/>
      <c r="O318" s="232"/>
      <c r="P318" s="232"/>
      <c r="Q318" s="232"/>
      <c r="R318" s="232"/>
      <c r="S318" s="232"/>
      <c r="T318" s="23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34" t="s">
        <v>130</v>
      </c>
      <c r="AU318" s="234" t="s">
        <v>84</v>
      </c>
      <c r="AV318" s="13" t="s">
        <v>84</v>
      </c>
      <c r="AW318" s="13" t="s">
        <v>36</v>
      </c>
      <c r="AX318" s="13" t="s">
        <v>74</v>
      </c>
      <c r="AY318" s="234" t="s">
        <v>120</v>
      </c>
    </row>
    <row r="319" s="13" customFormat="1">
      <c r="A319" s="13"/>
      <c r="B319" s="224"/>
      <c r="C319" s="225"/>
      <c r="D319" s="219" t="s">
        <v>130</v>
      </c>
      <c r="E319" s="226" t="s">
        <v>21</v>
      </c>
      <c r="F319" s="227" t="s">
        <v>313</v>
      </c>
      <c r="G319" s="225"/>
      <c r="H319" s="228">
        <v>2</v>
      </c>
      <c r="I319" s="229"/>
      <c r="J319" s="225"/>
      <c r="K319" s="225"/>
      <c r="L319" s="230"/>
      <c r="M319" s="231"/>
      <c r="N319" s="232"/>
      <c r="O319" s="232"/>
      <c r="P319" s="232"/>
      <c r="Q319" s="232"/>
      <c r="R319" s="232"/>
      <c r="S319" s="232"/>
      <c r="T319" s="23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34" t="s">
        <v>130</v>
      </c>
      <c r="AU319" s="234" t="s">
        <v>84</v>
      </c>
      <c r="AV319" s="13" t="s">
        <v>84</v>
      </c>
      <c r="AW319" s="13" t="s">
        <v>36</v>
      </c>
      <c r="AX319" s="13" t="s">
        <v>74</v>
      </c>
      <c r="AY319" s="234" t="s">
        <v>120</v>
      </c>
    </row>
    <row r="320" s="13" customFormat="1">
      <c r="A320" s="13"/>
      <c r="B320" s="224"/>
      <c r="C320" s="225"/>
      <c r="D320" s="219" t="s">
        <v>130</v>
      </c>
      <c r="E320" s="226" t="s">
        <v>21</v>
      </c>
      <c r="F320" s="227" t="s">
        <v>293</v>
      </c>
      <c r="G320" s="225"/>
      <c r="H320" s="228">
        <v>1</v>
      </c>
      <c r="I320" s="229"/>
      <c r="J320" s="225"/>
      <c r="K320" s="225"/>
      <c r="L320" s="230"/>
      <c r="M320" s="231"/>
      <c r="N320" s="232"/>
      <c r="O320" s="232"/>
      <c r="P320" s="232"/>
      <c r="Q320" s="232"/>
      <c r="R320" s="232"/>
      <c r="S320" s="232"/>
      <c r="T320" s="23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34" t="s">
        <v>130</v>
      </c>
      <c r="AU320" s="234" t="s">
        <v>84</v>
      </c>
      <c r="AV320" s="13" t="s">
        <v>84</v>
      </c>
      <c r="AW320" s="13" t="s">
        <v>36</v>
      </c>
      <c r="AX320" s="13" t="s">
        <v>74</v>
      </c>
      <c r="AY320" s="234" t="s">
        <v>120</v>
      </c>
    </row>
    <row r="321" s="13" customFormat="1">
      <c r="A321" s="13"/>
      <c r="B321" s="224"/>
      <c r="C321" s="225"/>
      <c r="D321" s="219" t="s">
        <v>130</v>
      </c>
      <c r="E321" s="226" t="s">
        <v>21</v>
      </c>
      <c r="F321" s="227" t="s">
        <v>294</v>
      </c>
      <c r="G321" s="225"/>
      <c r="H321" s="228">
        <v>1</v>
      </c>
      <c r="I321" s="229"/>
      <c r="J321" s="225"/>
      <c r="K321" s="225"/>
      <c r="L321" s="230"/>
      <c r="M321" s="231"/>
      <c r="N321" s="232"/>
      <c r="O321" s="232"/>
      <c r="P321" s="232"/>
      <c r="Q321" s="232"/>
      <c r="R321" s="232"/>
      <c r="S321" s="232"/>
      <c r="T321" s="23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34" t="s">
        <v>130</v>
      </c>
      <c r="AU321" s="234" t="s">
        <v>84</v>
      </c>
      <c r="AV321" s="13" t="s">
        <v>84</v>
      </c>
      <c r="AW321" s="13" t="s">
        <v>36</v>
      </c>
      <c r="AX321" s="13" t="s">
        <v>74</v>
      </c>
      <c r="AY321" s="234" t="s">
        <v>120</v>
      </c>
    </row>
    <row r="322" s="13" customFormat="1">
      <c r="A322" s="13"/>
      <c r="B322" s="224"/>
      <c r="C322" s="225"/>
      <c r="D322" s="219" t="s">
        <v>130</v>
      </c>
      <c r="E322" s="226" t="s">
        <v>21</v>
      </c>
      <c r="F322" s="227" t="s">
        <v>314</v>
      </c>
      <c r="G322" s="225"/>
      <c r="H322" s="228">
        <v>6</v>
      </c>
      <c r="I322" s="229"/>
      <c r="J322" s="225"/>
      <c r="K322" s="225"/>
      <c r="L322" s="230"/>
      <c r="M322" s="231"/>
      <c r="N322" s="232"/>
      <c r="O322" s="232"/>
      <c r="P322" s="232"/>
      <c r="Q322" s="232"/>
      <c r="R322" s="232"/>
      <c r="S322" s="232"/>
      <c r="T322" s="23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34" t="s">
        <v>130</v>
      </c>
      <c r="AU322" s="234" t="s">
        <v>84</v>
      </c>
      <c r="AV322" s="13" t="s">
        <v>84</v>
      </c>
      <c r="AW322" s="13" t="s">
        <v>36</v>
      </c>
      <c r="AX322" s="13" t="s">
        <v>74</v>
      </c>
      <c r="AY322" s="234" t="s">
        <v>120</v>
      </c>
    </row>
    <row r="323" s="13" customFormat="1">
      <c r="A323" s="13"/>
      <c r="B323" s="224"/>
      <c r="C323" s="225"/>
      <c r="D323" s="219" t="s">
        <v>130</v>
      </c>
      <c r="E323" s="226" t="s">
        <v>21</v>
      </c>
      <c r="F323" s="227" t="s">
        <v>315</v>
      </c>
      <c r="G323" s="225"/>
      <c r="H323" s="228">
        <v>6</v>
      </c>
      <c r="I323" s="229"/>
      <c r="J323" s="225"/>
      <c r="K323" s="225"/>
      <c r="L323" s="230"/>
      <c r="M323" s="231"/>
      <c r="N323" s="232"/>
      <c r="O323" s="232"/>
      <c r="P323" s="232"/>
      <c r="Q323" s="232"/>
      <c r="R323" s="232"/>
      <c r="S323" s="232"/>
      <c r="T323" s="23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34" t="s">
        <v>130</v>
      </c>
      <c r="AU323" s="234" t="s">
        <v>84</v>
      </c>
      <c r="AV323" s="13" t="s">
        <v>84</v>
      </c>
      <c r="AW323" s="13" t="s">
        <v>36</v>
      </c>
      <c r="AX323" s="13" t="s">
        <v>74</v>
      </c>
      <c r="AY323" s="234" t="s">
        <v>120</v>
      </c>
    </row>
    <row r="324" s="13" customFormat="1">
      <c r="A324" s="13"/>
      <c r="B324" s="224"/>
      <c r="C324" s="225"/>
      <c r="D324" s="219" t="s">
        <v>130</v>
      </c>
      <c r="E324" s="226" t="s">
        <v>21</v>
      </c>
      <c r="F324" s="227" t="s">
        <v>316</v>
      </c>
      <c r="G324" s="225"/>
      <c r="H324" s="228">
        <v>1</v>
      </c>
      <c r="I324" s="229"/>
      <c r="J324" s="225"/>
      <c r="K324" s="225"/>
      <c r="L324" s="230"/>
      <c r="M324" s="231"/>
      <c r="N324" s="232"/>
      <c r="O324" s="232"/>
      <c r="P324" s="232"/>
      <c r="Q324" s="232"/>
      <c r="R324" s="232"/>
      <c r="S324" s="232"/>
      <c r="T324" s="23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34" t="s">
        <v>130</v>
      </c>
      <c r="AU324" s="234" t="s">
        <v>84</v>
      </c>
      <c r="AV324" s="13" t="s">
        <v>84</v>
      </c>
      <c r="AW324" s="13" t="s">
        <v>36</v>
      </c>
      <c r="AX324" s="13" t="s">
        <v>74</v>
      </c>
      <c r="AY324" s="234" t="s">
        <v>120</v>
      </c>
    </row>
    <row r="325" s="13" customFormat="1">
      <c r="A325" s="13"/>
      <c r="B325" s="224"/>
      <c r="C325" s="225"/>
      <c r="D325" s="219" t="s">
        <v>130</v>
      </c>
      <c r="E325" s="226" t="s">
        <v>21</v>
      </c>
      <c r="F325" s="227" t="s">
        <v>317</v>
      </c>
      <c r="G325" s="225"/>
      <c r="H325" s="228">
        <v>1</v>
      </c>
      <c r="I325" s="229"/>
      <c r="J325" s="225"/>
      <c r="K325" s="225"/>
      <c r="L325" s="230"/>
      <c r="M325" s="231"/>
      <c r="N325" s="232"/>
      <c r="O325" s="232"/>
      <c r="P325" s="232"/>
      <c r="Q325" s="232"/>
      <c r="R325" s="232"/>
      <c r="S325" s="232"/>
      <c r="T325" s="23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34" t="s">
        <v>130</v>
      </c>
      <c r="AU325" s="234" t="s">
        <v>84</v>
      </c>
      <c r="AV325" s="13" t="s">
        <v>84</v>
      </c>
      <c r="AW325" s="13" t="s">
        <v>36</v>
      </c>
      <c r="AX325" s="13" t="s">
        <v>74</v>
      </c>
      <c r="AY325" s="234" t="s">
        <v>120</v>
      </c>
    </row>
    <row r="326" s="13" customFormat="1">
      <c r="A326" s="13"/>
      <c r="B326" s="224"/>
      <c r="C326" s="225"/>
      <c r="D326" s="219" t="s">
        <v>130</v>
      </c>
      <c r="E326" s="226" t="s">
        <v>21</v>
      </c>
      <c r="F326" s="227" t="s">
        <v>318</v>
      </c>
      <c r="G326" s="225"/>
      <c r="H326" s="228">
        <v>1</v>
      </c>
      <c r="I326" s="229"/>
      <c r="J326" s="225"/>
      <c r="K326" s="225"/>
      <c r="L326" s="230"/>
      <c r="M326" s="231"/>
      <c r="N326" s="232"/>
      <c r="O326" s="232"/>
      <c r="P326" s="232"/>
      <c r="Q326" s="232"/>
      <c r="R326" s="232"/>
      <c r="S326" s="232"/>
      <c r="T326" s="23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34" t="s">
        <v>130</v>
      </c>
      <c r="AU326" s="234" t="s">
        <v>84</v>
      </c>
      <c r="AV326" s="13" t="s">
        <v>84</v>
      </c>
      <c r="AW326" s="13" t="s">
        <v>36</v>
      </c>
      <c r="AX326" s="13" t="s">
        <v>74</v>
      </c>
      <c r="AY326" s="234" t="s">
        <v>120</v>
      </c>
    </row>
    <row r="327" s="13" customFormat="1">
      <c r="A327" s="13"/>
      <c r="B327" s="224"/>
      <c r="C327" s="225"/>
      <c r="D327" s="219" t="s">
        <v>130</v>
      </c>
      <c r="E327" s="226" t="s">
        <v>21</v>
      </c>
      <c r="F327" s="227" t="s">
        <v>319</v>
      </c>
      <c r="G327" s="225"/>
      <c r="H327" s="228">
        <v>1</v>
      </c>
      <c r="I327" s="229"/>
      <c r="J327" s="225"/>
      <c r="K327" s="225"/>
      <c r="L327" s="230"/>
      <c r="M327" s="231"/>
      <c r="N327" s="232"/>
      <c r="O327" s="232"/>
      <c r="P327" s="232"/>
      <c r="Q327" s="232"/>
      <c r="R327" s="232"/>
      <c r="S327" s="232"/>
      <c r="T327" s="23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34" t="s">
        <v>130</v>
      </c>
      <c r="AU327" s="234" t="s">
        <v>84</v>
      </c>
      <c r="AV327" s="13" t="s">
        <v>84</v>
      </c>
      <c r="AW327" s="13" t="s">
        <v>36</v>
      </c>
      <c r="AX327" s="13" t="s">
        <v>74</v>
      </c>
      <c r="AY327" s="234" t="s">
        <v>120</v>
      </c>
    </row>
    <row r="328" s="13" customFormat="1">
      <c r="A328" s="13"/>
      <c r="B328" s="224"/>
      <c r="C328" s="225"/>
      <c r="D328" s="219" t="s">
        <v>130</v>
      </c>
      <c r="E328" s="226" t="s">
        <v>21</v>
      </c>
      <c r="F328" s="227" t="s">
        <v>362</v>
      </c>
      <c r="G328" s="225"/>
      <c r="H328" s="228">
        <v>1</v>
      </c>
      <c r="I328" s="229"/>
      <c r="J328" s="225"/>
      <c r="K328" s="225"/>
      <c r="L328" s="230"/>
      <c r="M328" s="231"/>
      <c r="N328" s="232"/>
      <c r="O328" s="232"/>
      <c r="P328" s="232"/>
      <c r="Q328" s="232"/>
      <c r="R328" s="232"/>
      <c r="S328" s="232"/>
      <c r="T328" s="23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34" t="s">
        <v>130</v>
      </c>
      <c r="AU328" s="234" t="s">
        <v>84</v>
      </c>
      <c r="AV328" s="13" t="s">
        <v>84</v>
      </c>
      <c r="AW328" s="13" t="s">
        <v>36</v>
      </c>
      <c r="AX328" s="13" t="s">
        <v>74</v>
      </c>
      <c r="AY328" s="234" t="s">
        <v>120</v>
      </c>
    </row>
    <row r="329" s="13" customFormat="1">
      <c r="A329" s="13"/>
      <c r="B329" s="224"/>
      <c r="C329" s="225"/>
      <c r="D329" s="219" t="s">
        <v>130</v>
      </c>
      <c r="E329" s="226" t="s">
        <v>21</v>
      </c>
      <c r="F329" s="227" t="s">
        <v>320</v>
      </c>
      <c r="G329" s="225"/>
      <c r="H329" s="228">
        <v>2</v>
      </c>
      <c r="I329" s="229"/>
      <c r="J329" s="225"/>
      <c r="K329" s="225"/>
      <c r="L329" s="230"/>
      <c r="M329" s="231"/>
      <c r="N329" s="232"/>
      <c r="O329" s="232"/>
      <c r="P329" s="232"/>
      <c r="Q329" s="232"/>
      <c r="R329" s="232"/>
      <c r="S329" s="232"/>
      <c r="T329" s="23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34" t="s">
        <v>130</v>
      </c>
      <c r="AU329" s="234" t="s">
        <v>84</v>
      </c>
      <c r="AV329" s="13" t="s">
        <v>84</v>
      </c>
      <c r="AW329" s="13" t="s">
        <v>36</v>
      </c>
      <c r="AX329" s="13" t="s">
        <v>74</v>
      </c>
      <c r="AY329" s="234" t="s">
        <v>120</v>
      </c>
    </row>
    <row r="330" s="13" customFormat="1">
      <c r="A330" s="13"/>
      <c r="B330" s="224"/>
      <c r="C330" s="225"/>
      <c r="D330" s="219" t="s">
        <v>130</v>
      </c>
      <c r="E330" s="226" t="s">
        <v>21</v>
      </c>
      <c r="F330" s="227" t="s">
        <v>321</v>
      </c>
      <c r="G330" s="225"/>
      <c r="H330" s="228">
        <v>2</v>
      </c>
      <c r="I330" s="229"/>
      <c r="J330" s="225"/>
      <c r="K330" s="225"/>
      <c r="L330" s="230"/>
      <c r="M330" s="231"/>
      <c r="N330" s="232"/>
      <c r="O330" s="232"/>
      <c r="P330" s="232"/>
      <c r="Q330" s="232"/>
      <c r="R330" s="232"/>
      <c r="S330" s="232"/>
      <c r="T330" s="23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34" t="s">
        <v>130</v>
      </c>
      <c r="AU330" s="234" t="s">
        <v>84</v>
      </c>
      <c r="AV330" s="13" t="s">
        <v>84</v>
      </c>
      <c r="AW330" s="13" t="s">
        <v>36</v>
      </c>
      <c r="AX330" s="13" t="s">
        <v>74</v>
      </c>
      <c r="AY330" s="234" t="s">
        <v>120</v>
      </c>
    </row>
    <row r="331" s="13" customFormat="1">
      <c r="A331" s="13"/>
      <c r="B331" s="224"/>
      <c r="C331" s="225"/>
      <c r="D331" s="219" t="s">
        <v>130</v>
      </c>
      <c r="E331" s="226" t="s">
        <v>21</v>
      </c>
      <c r="F331" s="227" t="s">
        <v>363</v>
      </c>
      <c r="G331" s="225"/>
      <c r="H331" s="228">
        <v>1</v>
      </c>
      <c r="I331" s="229"/>
      <c r="J331" s="225"/>
      <c r="K331" s="225"/>
      <c r="L331" s="230"/>
      <c r="M331" s="231"/>
      <c r="N331" s="232"/>
      <c r="O331" s="232"/>
      <c r="P331" s="232"/>
      <c r="Q331" s="232"/>
      <c r="R331" s="232"/>
      <c r="S331" s="232"/>
      <c r="T331" s="23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34" t="s">
        <v>130</v>
      </c>
      <c r="AU331" s="234" t="s">
        <v>84</v>
      </c>
      <c r="AV331" s="13" t="s">
        <v>84</v>
      </c>
      <c r="AW331" s="13" t="s">
        <v>36</v>
      </c>
      <c r="AX331" s="13" t="s">
        <v>74</v>
      </c>
      <c r="AY331" s="234" t="s">
        <v>120</v>
      </c>
    </row>
    <row r="332" s="13" customFormat="1">
      <c r="A332" s="13"/>
      <c r="B332" s="224"/>
      <c r="C332" s="225"/>
      <c r="D332" s="219" t="s">
        <v>130</v>
      </c>
      <c r="E332" s="226" t="s">
        <v>21</v>
      </c>
      <c r="F332" s="227" t="s">
        <v>323</v>
      </c>
      <c r="G332" s="225"/>
      <c r="H332" s="228">
        <v>1</v>
      </c>
      <c r="I332" s="229"/>
      <c r="J332" s="225"/>
      <c r="K332" s="225"/>
      <c r="L332" s="230"/>
      <c r="M332" s="231"/>
      <c r="N332" s="232"/>
      <c r="O332" s="232"/>
      <c r="P332" s="232"/>
      <c r="Q332" s="232"/>
      <c r="R332" s="232"/>
      <c r="S332" s="232"/>
      <c r="T332" s="23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34" t="s">
        <v>130</v>
      </c>
      <c r="AU332" s="234" t="s">
        <v>84</v>
      </c>
      <c r="AV332" s="13" t="s">
        <v>84</v>
      </c>
      <c r="AW332" s="13" t="s">
        <v>36</v>
      </c>
      <c r="AX332" s="13" t="s">
        <v>74</v>
      </c>
      <c r="AY332" s="234" t="s">
        <v>120</v>
      </c>
    </row>
    <row r="333" s="13" customFormat="1">
      <c r="A333" s="13"/>
      <c r="B333" s="224"/>
      <c r="C333" s="225"/>
      <c r="D333" s="219" t="s">
        <v>130</v>
      </c>
      <c r="E333" s="226" t="s">
        <v>21</v>
      </c>
      <c r="F333" s="227" t="s">
        <v>324</v>
      </c>
      <c r="G333" s="225"/>
      <c r="H333" s="228">
        <v>1</v>
      </c>
      <c r="I333" s="229"/>
      <c r="J333" s="225"/>
      <c r="K333" s="225"/>
      <c r="L333" s="230"/>
      <c r="M333" s="231"/>
      <c r="N333" s="232"/>
      <c r="O333" s="232"/>
      <c r="P333" s="232"/>
      <c r="Q333" s="232"/>
      <c r="R333" s="232"/>
      <c r="S333" s="232"/>
      <c r="T333" s="23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34" t="s">
        <v>130</v>
      </c>
      <c r="AU333" s="234" t="s">
        <v>84</v>
      </c>
      <c r="AV333" s="13" t="s">
        <v>84</v>
      </c>
      <c r="AW333" s="13" t="s">
        <v>36</v>
      </c>
      <c r="AX333" s="13" t="s">
        <v>74</v>
      </c>
      <c r="AY333" s="234" t="s">
        <v>120</v>
      </c>
    </row>
    <row r="334" s="13" customFormat="1">
      <c r="A334" s="13"/>
      <c r="B334" s="224"/>
      <c r="C334" s="225"/>
      <c r="D334" s="219" t="s">
        <v>130</v>
      </c>
      <c r="E334" s="226" t="s">
        <v>21</v>
      </c>
      <c r="F334" s="227" t="s">
        <v>325</v>
      </c>
      <c r="G334" s="225"/>
      <c r="H334" s="228">
        <v>1</v>
      </c>
      <c r="I334" s="229"/>
      <c r="J334" s="225"/>
      <c r="K334" s="225"/>
      <c r="L334" s="230"/>
      <c r="M334" s="231"/>
      <c r="N334" s="232"/>
      <c r="O334" s="232"/>
      <c r="P334" s="232"/>
      <c r="Q334" s="232"/>
      <c r="R334" s="232"/>
      <c r="S334" s="232"/>
      <c r="T334" s="23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34" t="s">
        <v>130</v>
      </c>
      <c r="AU334" s="234" t="s">
        <v>84</v>
      </c>
      <c r="AV334" s="13" t="s">
        <v>84</v>
      </c>
      <c r="AW334" s="13" t="s">
        <v>36</v>
      </c>
      <c r="AX334" s="13" t="s">
        <v>74</v>
      </c>
      <c r="AY334" s="234" t="s">
        <v>120</v>
      </c>
    </row>
    <row r="335" s="13" customFormat="1">
      <c r="A335" s="13"/>
      <c r="B335" s="224"/>
      <c r="C335" s="225"/>
      <c r="D335" s="219" t="s">
        <v>130</v>
      </c>
      <c r="E335" s="226" t="s">
        <v>21</v>
      </c>
      <c r="F335" s="227" t="s">
        <v>326</v>
      </c>
      <c r="G335" s="225"/>
      <c r="H335" s="228">
        <v>1</v>
      </c>
      <c r="I335" s="229"/>
      <c r="J335" s="225"/>
      <c r="K335" s="225"/>
      <c r="L335" s="230"/>
      <c r="M335" s="231"/>
      <c r="N335" s="232"/>
      <c r="O335" s="232"/>
      <c r="P335" s="232"/>
      <c r="Q335" s="232"/>
      <c r="R335" s="232"/>
      <c r="S335" s="232"/>
      <c r="T335" s="23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34" t="s">
        <v>130</v>
      </c>
      <c r="AU335" s="234" t="s">
        <v>84</v>
      </c>
      <c r="AV335" s="13" t="s">
        <v>84</v>
      </c>
      <c r="AW335" s="13" t="s">
        <v>36</v>
      </c>
      <c r="AX335" s="13" t="s">
        <v>74</v>
      </c>
      <c r="AY335" s="234" t="s">
        <v>120</v>
      </c>
    </row>
    <row r="336" s="13" customFormat="1">
      <c r="A336" s="13"/>
      <c r="B336" s="224"/>
      <c r="C336" s="225"/>
      <c r="D336" s="219" t="s">
        <v>130</v>
      </c>
      <c r="E336" s="226" t="s">
        <v>21</v>
      </c>
      <c r="F336" s="227" t="s">
        <v>364</v>
      </c>
      <c r="G336" s="225"/>
      <c r="H336" s="228">
        <v>1</v>
      </c>
      <c r="I336" s="229"/>
      <c r="J336" s="225"/>
      <c r="K336" s="225"/>
      <c r="L336" s="230"/>
      <c r="M336" s="231"/>
      <c r="N336" s="232"/>
      <c r="O336" s="232"/>
      <c r="P336" s="232"/>
      <c r="Q336" s="232"/>
      <c r="R336" s="232"/>
      <c r="S336" s="232"/>
      <c r="T336" s="23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34" t="s">
        <v>130</v>
      </c>
      <c r="AU336" s="234" t="s">
        <v>84</v>
      </c>
      <c r="AV336" s="13" t="s">
        <v>84</v>
      </c>
      <c r="AW336" s="13" t="s">
        <v>36</v>
      </c>
      <c r="AX336" s="13" t="s">
        <v>74</v>
      </c>
      <c r="AY336" s="234" t="s">
        <v>120</v>
      </c>
    </row>
    <row r="337" s="13" customFormat="1">
      <c r="A337" s="13"/>
      <c r="B337" s="224"/>
      <c r="C337" s="225"/>
      <c r="D337" s="219" t="s">
        <v>130</v>
      </c>
      <c r="E337" s="226" t="s">
        <v>21</v>
      </c>
      <c r="F337" s="227" t="s">
        <v>365</v>
      </c>
      <c r="G337" s="225"/>
      <c r="H337" s="228">
        <v>1</v>
      </c>
      <c r="I337" s="229"/>
      <c r="J337" s="225"/>
      <c r="K337" s="225"/>
      <c r="L337" s="230"/>
      <c r="M337" s="231"/>
      <c r="N337" s="232"/>
      <c r="O337" s="232"/>
      <c r="P337" s="232"/>
      <c r="Q337" s="232"/>
      <c r="R337" s="232"/>
      <c r="S337" s="232"/>
      <c r="T337" s="23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34" t="s">
        <v>130</v>
      </c>
      <c r="AU337" s="234" t="s">
        <v>84</v>
      </c>
      <c r="AV337" s="13" t="s">
        <v>84</v>
      </c>
      <c r="AW337" s="13" t="s">
        <v>36</v>
      </c>
      <c r="AX337" s="13" t="s">
        <v>74</v>
      </c>
      <c r="AY337" s="234" t="s">
        <v>120</v>
      </c>
    </row>
    <row r="338" s="13" customFormat="1">
      <c r="A338" s="13"/>
      <c r="B338" s="224"/>
      <c r="C338" s="225"/>
      <c r="D338" s="219" t="s">
        <v>130</v>
      </c>
      <c r="E338" s="226" t="s">
        <v>21</v>
      </c>
      <c r="F338" s="227" t="s">
        <v>366</v>
      </c>
      <c r="G338" s="225"/>
      <c r="H338" s="228">
        <v>1</v>
      </c>
      <c r="I338" s="229"/>
      <c r="J338" s="225"/>
      <c r="K338" s="225"/>
      <c r="L338" s="230"/>
      <c r="M338" s="231"/>
      <c r="N338" s="232"/>
      <c r="O338" s="232"/>
      <c r="P338" s="232"/>
      <c r="Q338" s="232"/>
      <c r="R338" s="232"/>
      <c r="S338" s="232"/>
      <c r="T338" s="23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34" t="s">
        <v>130</v>
      </c>
      <c r="AU338" s="234" t="s">
        <v>84</v>
      </c>
      <c r="AV338" s="13" t="s">
        <v>84</v>
      </c>
      <c r="AW338" s="13" t="s">
        <v>36</v>
      </c>
      <c r="AX338" s="13" t="s">
        <v>74</v>
      </c>
      <c r="AY338" s="234" t="s">
        <v>120</v>
      </c>
    </row>
    <row r="339" s="14" customFormat="1">
      <c r="A339" s="14"/>
      <c r="B339" s="235"/>
      <c r="C339" s="236"/>
      <c r="D339" s="219" t="s">
        <v>130</v>
      </c>
      <c r="E339" s="237" t="s">
        <v>21</v>
      </c>
      <c r="F339" s="238" t="s">
        <v>133</v>
      </c>
      <c r="G339" s="236"/>
      <c r="H339" s="239">
        <v>35</v>
      </c>
      <c r="I339" s="240"/>
      <c r="J339" s="236"/>
      <c r="K339" s="236"/>
      <c r="L339" s="241"/>
      <c r="M339" s="242"/>
      <c r="N339" s="243"/>
      <c r="O339" s="243"/>
      <c r="P339" s="243"/>
      <c r="Q339" s="243"/>
      <c r="R339" s="243"/>
      <c r="S339" s="243"/>
      <c r="T339" s="24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45" t="s">
        <v>130</v>
      </c>
      <c r="AU339" s="245" t="s">
        <v>84</v>
      </c>
      <c r="AV339" s="14" t="s">
        <v>127</v>
      </c>
      <c r="AW339" s="14" t="s">
        <v>36</v>
      </c>
      <c r="AX339" s="14" t="s">
        <v>79</v>
      </c>
      <c r="AY339" s="245" t="s">
        <v>120</v>
      </c>
    </row>
    <row r="340" s="2" customFormat="1" ht="24.15" customHeight="1">
      <c r="A340" s="41"/>
      <c r="B340" s="42"/>
      <c r="C340" s="206" t="s">
        <v>367</v>
      </c>
      <c r="D340" s="206" t="s">
        <v>123</v>
      </c>
      <c r="E340" s="207" t="s">
        <v>368</v>
      </c>
      <c r="F340" s="208" t="s">
        <v>369</v>
      </c>
      <c r="G340" s="209" t="s">
        <v>175</v>
      </c>
      <c r="H340" s="210">
        <v>1.764</v>
      </c>
      <c r="I340" s="211"/>
      <c r="J340" s="212">
        <f>ROUND(I340*H340,2)</f>
        <v>0</v>
      </c>
      <c r="K340" s="208" t="s">
        <v>136</v>
      </c>
      <c r="L340" s="47"/>
      <c r="M340" s="213" t="s">
        <v>21</v>
      </c>
      <c r="N340" s="214" t="s">
        <v>45</v>
      </c>
      <c r="O340" s="87"/>
      <c r="P340" s="215">
        <f>O340*H340</f>
        <v>0</v>
      </c>
      <c r="Q340" s="215">
        <v>0.042000000000000003</v>
      </c>
      <c r="R340" s="215">
        <f>Q340*H340</f>
        <v>0.074088000000000001</v>
      </c>
      <c r="S340" s="215">
        <v>0</v>
      </c>
      <c r="T340" s="216">
        <f>S340*H340</f>
        <v>0</v>
      </c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  <c r="AR340" s="217" t="s">
        <v>127</v>
      </c>
      <c r="AT340" s="217" t="s">
        <v>123</v>
      </c>
      <c r="AU340" s="217" t="s">
        <v>84</v>
      </c>
      <c r="AY340" s="19" t="s">
        <v>120</v>
      </c>
      <c r="BE340" s="218">
        <f>IF(N340="základní",J340,0)</f>
        <v>0</v>
      </c>
      <c r="BF340" s="218">
        <f>IF(N340="snížená",J340,0)</f>
        <v>0</v>
      </c>
      <c r="BG340" s="218">
        <f>IF(N340="zákl. přenesená",J340,0)</f>
        <v>0</v>
      </c>
      <c r="BH340" s="218">
        <f>IF(N340="sníž. přenesená",J340,0)</f>
        <v>0</v>
      </c>
      <c r="BI340" s="218">
        <f>IF(N340="nulová",J340,0)</f>
        <v>0</v>
      </c>
      <c r="BJ340" s="19" t="s">
        <v>79</v>
      </c>
      <c r="BK340" s="218">
        <f>ROUND(I340*H340,2)</f>
        <v>0</v>
      </c>
      <c r="BL340" s="19" t="s">
        <v>127</v>
      </c>
      <c r="BM340" s="217" t="s">
        <v>370</v>
      </c>
    </row>
    <row r="341" s="2" customFormat="1">
      <c r="A341" s="41"/>
      <c r="B341" s="42"/>
      <c r="C341" s="43"/>
      <c r="D341" s="219" t="s">
        <v>129</v>
      </c>
      <c r="E341" s="43"/>
      <c r="F341" s="220" t="s">
        <v>371</v>
      </c>
      <c r="G341" s="43"/>
      <c r="H341" s="43"/>
      <c r="I341" s="221"/>
      <c r="J341" s="43"/>
      <c r="K341" s="43"/>
      <c r="L341" s="47"/>
      <c r="M341" s="222"/>
      <c r="N341" s="223"/>
      <c r="O341" s="87"/>
      <c r="P341" s="87"/>
      <c r="Q341" s="87"/>
      <c r="R341" s="87"/>
      <c r="S341" s="87"/>
      <c r="T341" s="88"/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  <c r="AT341" s="19" t="s">
        <v>129</v>
      </c>
      <c r="AU341" s="19" t="s">
        <v>84</v>
      </c>
    </row>
    <row r="342" s="2" customFormat="1">
      <c r="A342" s="41"/>
      <c r="B342" s="42"/>
      <c r="C342" s="43"/>
      <c r="D342" s="246" t="s">
        <v>139</v>
      </c>
      <c r="E342" s="43"/>
      <c r="F342" s="247" t="s">
        <v>372</v>
      </c>
      <c r="G342" s="43"/>
      <c r="H342" s="43"/>
      <c r="I342" s="221"/>
      <c r="J342" s="43"/>
      <c r="K342" s="43"/>
      <c r="L342" s="47"/>
      <c r="M342" s="222"/>
      <c r="N342" s="223"/>
      <c r="O342" s="87"/>
      <c r="P342" s="87"/>
      <c r="Q342" s="87"/>
      <c r="R342" s="87"/>
      <c r="S342" s="87"/>
      <c r="T342" s="88"/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  <c r="AT342" s="19" t="s">
        <v>139</v>
      </c>
      <c r="AU342" s="19" t="s">
        <v>84</v>
      </c>
    </row>
    <row r="343" s="15" customFormat="1">
      <c r="A343" s="15"/>
      <c r="B343" s="248"/>
      <c r="C343" s="249"/>
      <c r="D343" s="219" t="s">
        <v>130</v>
      </c>
      <c r="E343" s="250" t="s">
        <v>21</v>
      </c>
      <c r="F343" s="251" t="s">
        <v>373</v>
      </c>
      <c r="G343" s="249"/>
      <c r="H343" s="250" t="s">
        <v>21</v>
      </c>
      <c r="I343" s="252"/>
      <c r="J343" s="249"/>
      <c r="K343" s="249"/>
      <c r="L343" s="253"/>
      <c r="M343" s="254"/>
      <c r="N343" s="255"/>
      <c r="O343" s="255"/>
      <c r="P343" s="255"/>
      <c r="Q343" s="255"/>
      <c r="R343" s="255"/>
      <c r="S343" s="255"/>
      <c r="T343" s="256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T343" s="257" t="s">
        <v>130</v>
      </c>
      <c r="AU343" s="257" t="s">
        <v>84</v>
      </c>
      <c r="AV343" s="15" t="s">
        <v>79</v>
      </c>
      <c r="AW343" s="15" t="s">
        <v>36</v>
      </c>
      <c r="AX343" s="15" t="s">
        <v>74</v>
      </c>
      <c r="AY343" s="257" t="s">
        <v>120</v>
      </c>
    </row>
    <row r="344" s="13" customFormat="1">
      <c r="A344" s="13"/>
      <c r="B344" s="224"/>
      <c r="C344" s="225"/>
      <c r="D344" s="219" t="s">
        <v>130</v>
      </c>
      <c r="E344" s="226" t="s">
        <v>21</v>
      </c>
      <c r="F344" s="227" t="s">
        <v>374</v>
      </c>
      <c r="G344" s="225"/>
      <c r="H344" s="228">
        <v>0.16800000000000001</v>
      </c>
      <c r="I344" s="229"/>
      <c r="J344" s="225"/>
      <c r="K344" s="225"/>
      <c r="L344" s="230"/>
      <c r="M344" s="231"/>
      <c r="N344" s="232"/>
      <c r="O344" s="232"/>
      <c r="P344" s="232"/>
      <c r="Q344" s="232"/>
      <c r="R344" s="232"/>
      <c r="S344" s="232"/>
      <c r="T344" s="23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34" t="s">
        <v>130</v>
      </c>
      <c r="AU344" s="234" t="s">
        <v>84</v>
      </c>
      <c r="AV344" s="13" t="s">
        <v>84</v>
      </c>
      <c r="AW344" s="13" t="s">
        <v>36</v>
      </c>
      <c r="AX344" s="13" t="s">
        <v>74</v>
      </c>
      <c r="AY344" s="234" t="s">
        <v>120</v>
      </c>
    </row>
    <row r="345" s="13" customFormat="1">
      <c r="A345" s="13"/>
      <c r="B345" s="224"/>
      <c r="C345" s="225"/>
      <c r="D345" s="219" t="s">
        <v>130</v>
      </c>
      <c r="E345" s="226" t="s">
        <v>21</v>
      </c>
      <c r="F345" s="227" t="s">
        <v>375</v>
      </c>
      <c r="G345" s="225"/>
      <c r="H345" s="228">
        <v>0.16800000000000001</v>
      </c>
      <c r="I345" s="229"/>
      <c r="J345" s="225"/>
      <c r="K345" s="225"/>
      <c r="L345" s="230"/>
      <c r="M345" s="231"/>
      <c r="N345" s="232"/>
      <c r="O345" s="232"/>
      <c r="P345" s="232"/>
      <c r="Q345" s="232"/>
      <c r="R345" s="232"/>
      <c r="S345" s="232"/>
      <c r="T345" s="23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34" t="s">
        <v>130</v>
      </c>
      <c r="AU345" s="234" t="s">
        <v>84</v>
      </c>
      <c r="AV345" s="13" t="s">
        <v>84</v>
      </c>
      <c r="AW345" s="13" t="s">
        <v>36</v>
      </c>
      <c r="AX345" s="13" t="s">
        <v>74</v>
      </c>
      <c r="AY345" s="234" t="s">
        <v>120</v>
      </c>
    </row>
    <row r="346" s="13" customFormat="1">
      <c r="A346" s="13"/>
      <c r="B346" s="224"/>
      <c r="C346" s="225"/>
      <c r="D346" s="219" t="s">
        <v>130</v>
      </c>
      <c r="E346" s="226" t="s">
        <v>21</v>
      </c>
      <c r="F346" s="227" t="s">
        <v>376</v>
      </c>
      <c r="G346" s="225"/>
      <c r="H346" s="228">
        <v>1.4279999999999999</v>
      </c>
      <c r="I346" s="229"/>
      <c r="J346" s="225"/>
      <c r="K346" s="225"/>
      <c r="L346" s="230"/>
      <c r="M346" s="231"/>
      <c r="N346" s="232"/>
      <c r="O346" s="232"/>
      <c r="P346" s="232"/>
      <c r="Q346" s="232"/>
      <c r="R346" s="232"/>
      <c r="S346" s="232"/>
      <c r="T346" s="23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34" t="s">
        <v>130</v>
      </c>
      <c r="AU346" s="234" t="s">
        <v>84</v>
      </c>
      <c r="AV346" s="13" t="s">
        <v>84</v>
      </c>
      <c r="AW346" s="13" t="s">
        <v>36</v>
      </c>
      <c r="AX346" s="13" t="s">
        <v>74</v>
      </c>
      <c r="AY346" s="234" t="s">
        <v>120</v>
      </c>
    </row>
    <row r="347" s="14" customFormat="1">
      <c r="A347" s="14"/>
      <c r="B347" s="235"/>
      <c r="C347" s="236"/>
      <c r="D347" s="219" t="s">
        <v>130</v>
      </c>
      <c r="E347" s="237" t="s">
        <v>21</v>
      </c>
      <c r="F347" s="238" t="s">
        <v>133</v>
      </c>
      <c r="G347" s="236"/>
      <c r="H347" s="239">
        <v>1.764</v>
      </c>
      <c r="I347" s="240"/>
      <c r="J347" s="236"/>
      <c r="K347" s="236"/>
      <c r="L347" s="241"/>
      <c r="M347" s="242"/>
      <c r="N347" s="243"/>
      <c r="O347" s="243"/>
      <c r="P347" s="243"/>
      <c r="Q347" s="243"/>
      <c r="R347" s="243"/>
      <c r="S347" s="243"/>
      <c r="T347" s="24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45" t="s">
        <v>130</v>
      </c>
      <c r="AU347" s="245" t="s">
        <v>84</v>
      </c>
      <c r="AV347" s="14" t="s">
        <v>127</v>
      </c>
      <c r="AW347" s="14" t="s">
        <v>36</v>
      </c>
      <c r="AX347" s="14" t="s">
        <v>79</v>
      </c>
      <c r="AY347" s="245" t="s">
        <v>120</v>
      </c>
    </row>
    <row r="348" s="12" customFormat="1" ht="22.8" customHeight="1">
      <c r="A348" s="12"/>
      <c r="B348" s="190"/>
      <c r="C348" s="191"/>
      <c r="D348" s="192" t="s">
        <v>73</v>
      </c>
      <c r="E348" s="204" t="s">
        <v>227</v>
      </c>
      <c r="F348" s="204" t="s">
        <v>377</v>
      </c>
      <c r="G348" s="191"/>
      <c r="H348" s="191"/>
      <c r="I348" s="194"/>
      <c r="J348" s="205">
        <f>BK348</f>
        <v>0</v>
      </c>
      <c r="K348" s="191"/>
      <c r="L348" s="196"/>
      <c r="M348" s="197"/>
      <c r="N348" s="198"/>
      <c r="O348" s="198"/>
      <c r="P348" s="199">
        <f>SUM(P349:P603)</f>
        <v>0</v>
      </c>
      <c r="Q348" s="198"/>
      <c r="R348" s="199">
        <f>SUM(R349:R603)</f>
        <v>0.037733199999999995</v>
      </c>
      <c r="S348" s="198"/>
      <c r="T348" s="200">
        <f>SUM(T349:T603)</f>
        <v>14.205594</v>
      </c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R348" s="201" t="s">
        <v>79</v>
      </c>
      <c r="AT348" s="202" t="s">
        <v>73</v>
      </c>
      <c r="AU348" s="202" t="s">
        <v>79</v>
      </c>
      <c r="AY348" s="201" t="s">
        <v>120</v>
      </c>
      <c r="BK348" s="203">
        <f>SUM(BK349:BK603)</f>
        <v>0</v>
      </c>
    </row>
    <row r="349" s="2" customFormat="1" ht="33" customHeight="1">
      <c r="A349" s="41"/>
      <c r="B349" s="42"/>
      <c r="C349" s="206" t="s">
        <v>378</v>
      </c>
      <c r="D349" s="206" t="s">
        <v>123</v>
      </c>
      <c r="E349" s="207" t="s">
        <v>379</v>
      </c>
      <c r="F349" s="208" t="s">
        <v>380</v>
      </c>
      <c r="G349" s="209" t="s">
        <v>175</v>
      </c>
      <c r="H349" s="210">
        <v>621.63800000000003</v>
      </c>
      <c r="I349" s="211"/>
      <c r="J349" s="212">
        <f>ROUND(I349*H349,2)</f>
        <v>0</v>
      </c>
      <c r="K349" s="208" t="s">
        <v>136</v>
      </c>
      <c r="L349" s="47"/>
      <c r="M349" s="213" t="s">
        <v>21</v>
      </c>
      <c r="N349" s="214" t="s">
        <v>45</v>
      </c>
      <c r="O349" s="87"/>
      <c r="P349" s="215">
        <f>O349*H349</f>
        <v>0</v>
      </c>
      <c r="Q349" s="215">
        <v>0</v>
      </c>
      <c r="R349" s="215">
        <f>Q349*H349</f>
        <v>0</v>
      </c>
      <c r="S349" s="215">
        <v>0</v>
      </c>
      <c r="T349" s="216">
        <f>S349*H349</f>
        <v>0</v>
      </c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  <c r="AR349" s="217" t="s">
        <v>127</v>
      </c>
      <c r="AT349" s="217" t="s">
        <v>123</v>
      </c>
      <c r="AU349" s="217" t="s">
        <v>84</v>
      </c>
      <c r="AY349" s="19" t="s">
        <v>120</v>
      </c>
      <c r="BE349" s="218">
        <f>IF(N349="základní",J349,0)</f>
        <v>0</v>
      </c>
      <c r="BF349" s="218">
        <f>IF(N349="snížená",J349,0)</f>
        <v>0</v>
      </c>
      <c r="BG349" s="218">
        <f>IF(N349="zákl. přenesená",J349,0)</f>
        <v>0</v>
      </c>
      <c r="BH349" s="218">
        <f>IF(N349="sníž. přenesená",J349,0)</f>
        <v>0</v>
      </c>
      <c r="BI349" s="218">
        <f>IF(N349="nulová",J349,0)</f>
        <v>0</v>
      </c>
      <c r="BJ349" s="19" t="s">
        <v>79</v>
      </c>
      <c r="BK349" s="218">
        <f>ROUND(I349*H349,2)</f>
        <v>0</v>
      </c>
      <c r="BL349" s="19" t="s">
        <v>127</v>
      </c>
      <c r="BM349" s="217" t="s">
        <v>381</v>
      </c>
    </row>
    <row r="350" s="2" customFormat="1">
      <c r="A350" s="41"/>
      <c r="B350" s="42"/>
      <c r="C350" s="43"/>
      <c r="D350" s="219" t="s">
        <v>129</v>
      </c>
      <c r="E350" s="43"/>
      <c r="F350" s="220" t="s">
        <v>382</v>
      </c>
      <c r="G350" s="43"/>
      <c r="H350" s="43"/>
      <c r="I350" s="221"/>
      <c r="J350" s="43"/>
      <c r="K350" s="43"/>
      <c r="L350" s="47"/>
      <c r="M350" s="222"/>
      <c r="N350" s="223"/>
      <c r="O350" s="87"/>
      <c r="P350" s="87"/>
      <c r="Q350" s="87"/>
      <c r="R350" s="87"/>
      <c r="S350" s="87"/>
      <c r="T350" s="88"/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  <c r="AT350" s="19" t="s">
        <v>129</v>
      </c>
      <c r="AU350" s="19" t="s">
        <v>84</v>
      </c>
    </row>
    <row r="351" s="2" customFormat="1">
      <c r="A351" s="41"/>
      <c r="B351" s="42"/>
      <c r="C351" s="43"/>
      <c r="D351" s="246" t="s">
        <v>139</v>
      </c>
      <c r="E351" s="43"/>
      <c r="F351" s="247" t="s">
        <v>383</v>
      </c>
      <c r="G351" s="43"/>
      <c r="H351" s="43"/>
      <c r="I351" s="221"/>
      <c r="J351" s="43"/>
      <c r="K351" s="43"/>
      <c r="L351" s="47"/>
      <c r="M351" s="222"/>
      <c r="N351" s="223"/>
      <c r="O351" s="87"/>
      <c r="P351" s="87"/>
      <c r="Q351" s="87"/>
      <c r="R351" s="87"/>
      <c r="S351" s="87"/>
      <c r="T351" s="88"/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T351" s="19" t="s">
        <v>139</v>
      </c>
      <c r="AU351" s="19" t="s">
        <v>84</v>
      </c>
    </row>
    <row r="352" s="13" customFormat="1">
      <c r="A352" s="13"/>
      <c r="B352" s="224"/>
      <c r="C352" s="225"/>
      <c r="D352" s="219" t="s">
        <v>130</v>
      </c>
      <c r="E352" s="226" t="s">
        <v>21</v>
      </c>
      <c r="F352" s="227" t="s">
        <v>333</v>
      </c>
      <c r="G352" s="225"/>
      <c r="H352" s="228">
        <v>245.22800000000001</v>
      </c>
      <c r="I352" s="229"/>
      <c r="J352" s="225"/>
      <c r="K352" s="225"/>
      <c r="L352" s="230"/>
      <c r="M352" s="231"/>
      <c r="N352" s="232"/>
      <c r="O352" s="232"/>
      <c r="P352" s="232"/>
      <c r="Q352" s="232"/>
      <c r="R352" s="232"/>
      <c r="S352" s="232"/>
      <c r="T352" s="23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34" t="s">
        <v>130</v>
      </c>
      <c r="AU352" s="234" t="s">
        <v>84</v>
      </c>
      <c r="AV352" s="13" t="s">
        <v>84</v>
      </c>
      <c r="AW352" s="13" t="s">
        <v>36</v>
      </c>
      <c r="AX352" s="13" t="s">
        <v>74</v>
      </c>
      <c r="AY352" s="234" t="s">
        <v>120</v>
      </c>
    </row>
    <row r="353" s="13" customFormat="1">
      <c r="A353" s="13"/>
      <c r="B353" s="224"/>
      <c r="C353" s="225"/>
      <c r="D353" s="219" t="s">
        <v>130</v>
      </c>
      <c r="E353" s="226" t="s">
        <v>21</v>
      </c>
      <c r="F353" s="227" t="s">
        <v>335</v>
      </c>
      <c r="G353" s="225"/>
      <c r="H353" s="228">
        <v>267.93000000000001</v>
      </c>
      <c r="I353" s="229"/>
      <c r="J353" s="225"/>
      <c r="K353" s="225"/>
      <c r="L353" s="230"/>
      <c r="M353" s="231"/>
      <c r="N353" s="232"/>
      <c r="O353" s="232"/>
      <c r="P353" s="232"/>
      <c r="Q353" s="232"/>
      <c r="R353" s="232"/>
      <c r="S353" s="232"/>
      <c r="T353" s="23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34" t="s">
        <v>130</v>
      </c>
      <c r="AU353" s="234" t="s">
        <v>84</v>
      </c>
      <c r="AV353" s="13" t="s">
        <v>84</v>
      </c>
      <c r="AW353" s="13" t="s">
        <v>36</v>
      </c>
      <c r="AX353" s="13" t="s">
        <v>74</v>
      </c>
      <c r="AY353" s="234" t="s">
        <v>120</v>
      </c>
    </row>
    <row r="354" s="13" customFormat="1">
      <c r="A354" s="13"/>
      <c r="B354" s="224"/>
      <c r="C354" s="225"/>
      <c r="D354" s="219" t="s">
        <v>130</v>
      </c>
      <c r="E354" s="226" t="s">
        <v>21</v>
      </c>
      <c r="F354" s="227" t="s">
        <v>337</v>
      </c>
      <c r="G354" s="225"/>
      <c r="H354" s="228">
        <v>35.640000000000001</v>
      </c>
      <c r="I354" s="229"/>
      <c r="J354" s="225"/>
      <c r="K354" s="225"/>
      <c r="L354" s="230"/>
      <c r="M354" s="231"/>
      <c r="N354" s="232"/>
      <c r="O354" s="232"/>
      <c r="P354" s="232"/>
      <c r="Q354" s="232"/>
      <c r="R354" s="232"/>
      <c r="S354" s="232"/>
      <c r="T354" s="23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34" t="s">
        <v>130</v>
      </c>
      <c r="AU354" s="234" t="s">
        <v>84</v>
      </c>
      <c r="AV354" s="13" t="s">
        <v>84</v>
      </c>
      <c r="AW354" s="13" t="s">
        <v>36</v>
      </c>
      <c r="AX354" s="13" t="s">
        <v>74</v>
      </c>
      <c r="AY354" s="234" t="s">
        <v>120</v>
      </c>
    </row>
    <row r="355" s="13" customFormat="1">
      <c r="A355" s="13"/>
      <c r="B355" s="224"/>
      <c r="C355" s="225"/>
      <c r="D355" s="219" t="s">
        <v>130</v>
      </c>
      <c r="E355" s="226" t="s">
        <v>21</v>
      </c>
      <c r="F355" s="227" t="s">
        <v>339</v>
      </c>
      <c r="G355" s="225"/>
      <c r="H355" s="228">
        <v>35.640000000000001</v>
      </c>
      <c r="I355" s="229"/>
      <c r="J355" s="225"/>
      <c r="K355" s="225"/>
      <c r="L355" s="230"/>
      <c r="M355" s="231"/>
      <c r="N355" s="232"/>
      <c r="O355" s="232"/>
      <c r="P355" s="232"/>
      <c r="Q355" s="232"/>
      <c r="R355" s="232"/>
      <c r="S355" s="232"/>
      <c r="T355" s="23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34" t="s">
        <v>130</v>
      </c>
      <c r="AU355" s="234" t="s">
        <v>84</v>
      </c>
      <c r="AV355" s="13" t="s">
        <v>84</v>
      </c>
      <c r="AW355" s="13" t="s">
        <v>36</v>
      </c>
      <c r="AX355" s="13" t="s">
        <v>74</v>
      </c>
      <c r="AY355" s="234" t="s">
        <v>120</v>
      </c>
    </row>
    <row r="356" s="13" customFormat="1">
      <c r="A356" s="13"/>
      <c r="B356" s="224"/>
      <c r="C356" s="225"/>
      <c r="D356" s="219" t="s">
        <v>130</v>
      </c>
      <c r="E356" s="226" t="s">
        <v>21</v>
      </c>
      <c r="F356" s="227" t="s">
        <v>384</v>
      </c>
      <c r="G356" s="225"/>
      <c r="H356" s="228">
        <v>37.200000000000003</v>
      </c>
      <c r="I356" s="229"/>
      <c r="J356" s="225"/>
      <c r="K356" s="225"/>
      <c r="L356" s="230"/>
      <c r="M356" s="231"/>
      <c r="N356" s="232"/>
      <c r="O356" s="232"/>
      <c r="P356" s="232"/>
      <c r="Q356" s="232"/>
      <c r="R356" s="232"/>
      <c r="S356" s="232"/>
      <c r="T356" s="23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34" t="s">
        <v>130</v>
      </c>
      <c r="AU356" s="234" t="s">
        <v>84</v>
      </c>
      <c r="AV356" s="13" t="s">
        <v>84</v>
      </c>
      <c r="AW356" s="13" t="s">
        <v>36</v>
      </c>
      <c r="AX356" s="13" t="s">
        <v>74</v>
      </c>
      <c r="AY356" s="234" t="s">
        <v>120</v>
      </c>
    </row>
    <row r="357" s="14" customFormat="1">
      <c r="A357" s="14"/>
      <c r="B357" s="235"/>
      <c r="C357" s="236"/>
      <c r="D357" s="219" t="s">
        <v>130</v>
      </c>
      <c r="E357" s="237" t="s">
        <v>21</v>
      </c>
      <c r="F357" s="238" t="s">
        <v>133</v>
      </c>
      <c r="G357" s="236"/>
      <c r="H357" s="239">
        <v>621.63800000000003</v>
      </c>
      <c r="I357" s="240"/>
      <c r="J357" s="236"/>
      <c r="K357" s="236"/>
      <c r="L357" s="241"/>
      <c r="M357" s="242"/>
      <c r="N357" s="243"/>
      <c r="O357" s="243"/>
      <c r="P357" s="243"/>
      <c r="Q357" s="243"/>
      <c r="R357" s="243"/>
      <c r="S357" s="243"/>
      <c r="T357" s="24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45" t="s">
        <v>130</v>
      </c>
      <c r="AU357" s="245" t="s">
        <v>84</v>
      </c>
      <c r="AV357" s="14" t="s">
        <v>127</v>
      </c>
      <c r="AW357" s="14" t="s">
        <v>36</v>
      </c>
      <c r="AX357" s="14" t="s">
        <v>79</v>
      </c>
      <c r="AY357" s="245" t="s">
        <v>120</v>
      </c>
    </row>
    <row r="358" s="2" customFormat="1" ht="33" customHeight="1">
      <c r="A358" s="41"/>
      <c r="B358" s="42"/>
      <c r="C358" s="206" t="s">
        <v>385</v>
      </c>
      <c r="D358" s="206" t="s">
        <v>123</v>
      </c>
      <c r="E358" s="207" t="s">
        <v>386</v>
      </c>
      <c r="F358" s="208" t="s">
        <v>387</v>
      </c>
      <c r="G358" s="209" t="s">
        <v>175</v>
      </c>
      <c r="H358" s="210">
        <v>37298.279999999999</v>
      </c>
      <c r="I358" s="211"/>
      <c r="J358" s="212">
        <f>ROUND(I358*H358,2)</f>
        <v>0</v>
      </c>
      <c r="K358" s="208" t="s">
        <v>136</v>
      </c>
      <c r="L358" s="47"/>
      <c r="M358" s="213" t="s">
        <v>21</v>
      </c>
      <c r="N358" s="214" t="s">
        <v>45</v>
      </c>
      <c r="O358" s="87"/>
      <c r="P358" s="215">
        <f>O358*H358</f>
        <v>0</v>
      </c>
      <c r="Q358" s="215">
        <v>0</v>
      </c>
      <c r="R358" s="215">
        <f>Q358*H358</f>
        <v>0</v>
      </c>
      <c r="S358" s="215">
        <v>0</v>
      </c>
      <c r="T358" s="216">
        <f>S358*H358</f>
        <v>0</v>
      </c>
      <c r="U358" s="41"/>
      <c r="V358" s="41"/>
      <c r="W358" s="41"/>
      <c r="X358" s="41"/>
      <c r="Y358" s="41"/>
      <c r="Z358" s="41"/>
      <c r="AA358" s="41"/>
      <c r="AB358" s="41"/>
      <c r="AC358" s="41"/>
      <c r="AD358" s="41"/>
      <c r="AE358" s="41"/>
      <c r="AR358" s="217" t="s">
        <v>127</v>
      </c>
      <c r="AT358" s="217" t="s">
        <v>123</v>
      </c>
      <c r="AU358" s="217" t="s">
        <v>84</v>
      </c>
      <c r="AY358" s="19" t="s">
        <v>120</v>
      </c>
      <c r="BE358" s="218">
        <f>IF(N358="základní",J358,0)</f>
        <v>0</v>
      </c>
      <c r="BF358" s="218">
        <f>IF(N358="snížená",J358,0)</f>
        <v>0</v>
      </c>
      <c r="BG358" s="218">
        <f>IF(N358="zákl. přenesená",J358,0)</f>
        <v>0</v>
      </c>
      <c r="BH358" s="218">
        <f>IF(N358="sníž. přenesená",J358,0)</f>
        <v>0</v>
      </c>
      <c r="BI358" s="218">
        <f>IF(N358="nulová",J358,0)</f>
        <v>0</v>
      </c>
      <c r="BJ358" s="19" t="s">
        <v>79</v>
      </c>
      <c r="BK358" s="218">
        <f>ROUND(I358*H358,2)</f>
        <v>0</v>
      </c>
      <c r="BL358" s="19" t="s">
        <v>127</v>
      </c>
      <c r="BM358" s="217" t="s">
        <v>388</v>
      </c>
    </row>
    <row r="359" s="2" customFormat="1">
      <c r="A359" s="41"/>
      <c r="B359" s="42"/>
      <c r="C359" s="43"/>
      <c r="D359" s="219" t="s">
        <v>129</v>
      </c>
      <c r="E359" s="43"/>
      <c r="F359" s="220" t="s">
        <v>389</v>
      </c>
      <c r="G359" s="43"/>
      <c r="H359" s="43"/>
      <c r="I359" s="221"/>
      <c r="J359" s="43"/>
      <c r="K359" s="43"/>
      <c r="L359" s="47"/>
      <c r="M359" s="222"/>
      <c r="N359" s="223"/>
      <c r="O359" s="87"/>
      <c r="P359" s="87"/>
      <c r="Q359" s="87"/>
      <c r="R359" s="87"/>
      <c r="S359" s="87"/>
      <c r="T359" s="88"/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  <c r="AT359" s="19" t="s">
        <v>129</v>
      </c>
      <c r="AU359" s="19" t="s">
        <v>84</v>
      </c>
    </row>
    <row r="360" s="2" customFormat="1">
      <c r="A360" s="41"/>
      <c r="B360" s="42"/>
      <c r="C360" s="43"/>
      <c r="D360" s="246" t="s">
        <v>139</v>
      </c>
      <c r="E360" s="43"/>
      <c r="F360" s="247" t="s">
        <v>390</v>
      </c>
      <c r="G360" s="43"/>
      <c r="H360" s="43"/>
      <c r="I360" s="221"/>
      <c r="J360" s="43"/>
      <c r="K360" s="43"/>
      <c r="L360" s="47"/>
      <c r="M360" s="222"/>
      <c r="N360" s="223"/>
      <c r="O360" s="87"/>
      <c r="P360" s="87"/>
      <c r="Q360" s="87"/>
      <c r="R360" s="87"/>
      <c r="S360" s="87"/>
      <c r="T360" s="88"/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  <c r="AT360" s="19" t="s">
        <v>139</v>
      </c>
      <c r="AU360" s="19" t="s">
        <v>84</v>
      </c>
    </row>
    <row r="361" s="13" customFormat="1">
      <c r="A361" s="13"/>
      <c r="B361" s="224"/>
      <c r="C361" s="225"/>
      <c r="D361" s="219" t="s">
        <v>130</v>
      </c>
      <c r="E361" s="225"/>
      <c r="F361" s="227" t="s">
        <v>391</v>
      </c>
      <c r="G361" s="225"/>
      <c r="H361" s="228">
        <v>37298.279999999999</v>
      </c>
      <c r="I361" s="229"/>
      <c r="J361" s="225"/>
      <c r="K361" s="225"/>
      <c r="L361" s="230"/>
      <c r="M361" s="231"/>
      <c r="N361" s="232"/>
      <c r="O361" s="232"/>
      <c r="P361" s="232"/>
      <c r="Q361" s="232"/>
      <c r="R361" s="232"/>
      <c r="S361" s="232"/>
      <c r="T361" s="23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34" t="s">
        <v>130</v>
      </c>
      <c r="AU361" s="234" t="s">
        <v>84</v>
      </c>
      <c r="AV361" s="13" t="s">
        <v>84</v>
      </c>
      <c r="AW361" s="13" t="s">
        <v>4</v>
      </c>
      <c r="AX361" s="13" t="s">
        <v>79</v>
      </c>
      <c r="AY361" s="234" t="s">
        <v>120</v>
      </c>
    </row>
    <row r="362" s="2" customFormat="1" ht="33" customHeight="1">
      <c r="A362" s="41"/>
      <c r="B362" s="42"/>
      <c r="C362" s="206" t="s">
        <v>7</v>
      </c>
      <c r="D362" s="206" t="s">
        <v>123</v>
      </c>
      <c r="E362" s="207" t="s">
        <v>392</v>
      </c>
      <c r="F362" s="208" t="s">
        <v>393</v>
      </c>
      <c r="G362" s="209" t="s">
        <v>175</v>
      </c>
      <c r="H362" s="210">
        <v>621.63800000000003</v>
      </c>
      <c r="I362" s="211"/>
      <c r="J362" s="212">
        <f>ROUND(I362*H362,2)</f>
        <v>0</v>
      </c>
      <c r="K362" s="208" t="s">
        <v>136</v>
      </c>
      <c r="L362" s="47"/>
      <c r="M362" s="213" t="s">
        <v>21</v>
      </c>
      <c r="N362" s="214" t="s">
        <v>45</v>
      </c>
      <c r="O362" s="87"/>
      <c r="P362" s="215">
        <f>O362*H362</f>
        <v>0</v>
      </c>
      <c r="Q362" s="215">
        <v>0</v>
      </c>
      <c r="R362" s="215">
        <f>Q362*H362</f>
        <v>0</v>
      </c>
      <c r="S362" s="215">
        <v>0</v>
      </c>
      <c r="T362" s="216">
        <f>S362*H362</f>
        <v>0</v>
      </c>
      <c r="U362" s="41"/>
      <c r="V362" s="41"/>
      <c r="W362" s="41"/>
      <c r="X362" s="41"/>
      <c r="Y362" s="41"/>
      <c r="Z362" s="41"/>
      <c r="AA362" s="41"/>
      <c r="AB362" s="41"/>
      <c r="AC362" s="41"/>
      <c r="AD362" s="41"/>
      <c r="AE362" s="41"/>
      <c r="AR362" s="217" t="s">
        <v>127</v>
      </c>
      <c r="AT362" s="217" t="s">
        <v>123</v>
      </c>
      <c r="AU362" s="217" t="s">
        <v>84</v>
      </c>
      <c r="AY362" s="19" t="s">
        <v>120</v>
      </c>
      <c r="BE362" s="218">
        <f>IF(N362="základní",J362,0)</f>
        <v>0</v>
      </c>
      <c r="BF362" s="218">
        <f>IF(N362="snížená",J362,0)</f>
        <v>0</v>
      </c>
      <c r="BG362" s="218">
        <f>IF(N362="zákl. přenesená",J362,0)</f>
        <v>0</v>
      </c>
      <c r="BH362" s="218">
        <f>IF(N362="sníž. přenesená",J362,0)</f>
        <v>0</v>
      </c>
      <c r="BI362" s="218">
        <f>IF(N362="nulová",J362,0)</f>
        <v>0</v>
      </c>
      <c r="BJ362" s="19" t="s">
        <v>79</v>
      </c>
      <c r="BK362" s="218">
        <f>ROUND(I362*H362,2)</f>
        <v>0</v>
      </c>
      <c r="BL362" s="19" t="s">
        <v>127</v>
      </c>
      <c r="BM362" s="217" t="s">
        <v>394</v>
      </c>
    </row>
    <row r="363" s="2" customFormat="1">
      <c r="A363" s="41"/>
      <c r="B363" s="42"/>
      <c r="C363" s="43"/>
      <c r="D363" s="219" t="s">
        <v>129</v>
      </c>
      <c r="E363" s="43"/>
      <c r="F363" s="220" t="s">
        <v>395</v>
      </c>
      <c r="G363" s="43"/>
      <c r="H363" s="43"/>
      <c r="I363" s="221"/>
      <c r="J363" s="43"/>
      <c r="K363" s="43"/>
      <c r="L363" s="47"/>
      <c r="M363" s="222"/>
      <c r="N363" s="223"/>
      <c r="O363" s="87"/>
      <c r="P363" s="87"/>
      <c r="Q363" s="87"/>
      <c r="R363" s="87"/>
      <c r="S363" s="87"/>
      <c r="T363" s="88"/>
      <c r="U363" s="41"/>
      <c r="V363" s="41"/>
      <c r="W363" s="41"/>
      <c r="X363" s="41"/>
      <c r="Y363" s="41"/>
      <c r="Z363" s="41"/>
      <c r="AA363" s="41"/>
      <c r="AB363" s="41"/>
      <c r="AC363" s="41"/>
      <c r="AD363" s="41"/>
      <c r="AE363" s="41"/>
      <c r="AT363" s="19" t="s">
        <v>129</v>
      </c>
      <c r="AU363" s="19" t="s">
        <v>84</v>
      </c>
    </row>
    <row r="364" s="2" customFormat="1">
      <c r="A364" s="41"/>
      <c r="B364" s="42"/>
      <c r="C364" s="43"/>
      <c r="D364" s="246" t="s">
        <v>139</v>
      </c>
      <c r="E364" s="43"/>
      <c r="F364" s="247" t="s">
        <v>396</v>
      </c>
      <c r="G364" s="43"/>
      <c r="H364" s="43"/>
      <c r="I364" s="221"/>
      <c r="J364" s="43"/>
      <c r="K364" s="43"/>
      <c r="L364" s="47"/>
      <c r="M364" s="222"/>
      <c r="N364" s="223"/>
      <c r="O364" s="87"/>
      <c r="P364" s="87"/>
      <c r="Q364" s="87"/>
      <c r="R364" s="87"/>
      <c r="S364" s="87"/>
      <c r="T364" s="88"/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  <c r="AT364" s="19" t="s">
        <v>139</v>
      </c>
      <c r="AU364" s="19" t="s">
        <v>84</v>
      </c>
    </row>
    <row r="365" s="13" customFormat="1">
      <c r="A365" s="13"/>
      <c r="B365" s="224"/>
      <c r="C365" s="225"/>
      <c r="D365" s="219" t="s">
        <v>130</v>
      </c>
      <c r="E365" s="226" t="s">
        <v>21</v>
      </c>
      <c r="F365" s="227" t="s">
        <v>397</v>
      </c>
      <c r="G365" s="225"/>
      <c r="H365" s="228">
        <v>621.63800000000003</v>
      </c>
      <c r="I365" s="229"/>
      <c r="J365" s="225"/>
      <c r="K365" s="225"/>
      <c r="L365" s="230"/>
      <c r="M365" s="231"/>
      <c r="N365" s="232"/>
      <c r="O365" s="232"/>
      <c r="P365" s="232"/>
      <c r="Q365" s="232"/>
      <c r="R365" s="232"/>
      <c r="S365" s="232"/>
      <c r="T365" s="23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34" t="s">
        <v>130</v>
      </c>
      <c r="AU365" s="234" t="s">
        <v>84</v>
      </c>
      <c r="AV365" s="13" t="s">
        <v>84</v>
      </c>
      <c r="AW365" s="13" t="s">
        <v>36</v>
      </c>
      <c r="AX365" s="13" t="s">
        <v>79</v>
      </c>
      <c r="AY365" s="234" t="s">
        <v>120</v>
      </c>
    </row>
    <row r="366" s="2" customFormat="1" ht="16.5" customHeight="1">
      <c r="A366" s="41"/>
      <c r="B366" s="42"/>
      <c r="C366" s="206" t="s">
        <v>398</v>
      </c>
      <c r="D366" s="206" t="s">
        <v>123</v>
      </c>
      <c r="E366" s="207" t="s">
        <v>399</v>
      </c>
      <c r="F366" s="208" t="s">
        <v>400</v>
      </c>
      <c r="G366" s="209" t="s">
        <v>175</v>
      </c>
      <c r="H366" s="210">
        <v>621.63800000000003</v>
      </c>
      <c r="I366" s="211"/>
      <c r="J366" s="212">
        <f>ROUND(I366*H366,2)</f>
        <v>0</v>
      </c>
      <c r="K366" s="208" t="s">
        <v>136</v>
      </c>
      <c r="L366" s="47"/>
      <c r="M366" s="213" t="s">
        <v>21</v>
      </c>
      <c r="N366" s="214" t="s">
        <v>45</v>
      </c>
      <c r="O366" s="87"/>
      <c r="P366" s="215">
        <f>O366*H366</f>
        <v>0</v>
      </c>
      <c r="Q366" s="215">
        <v>0</v>
      </c>
      <c r="R366" s="215">
        <f>Q366*H366</f>
        <v>0</v>
      </c>
      <c r="S366" s="215">
        <v>0</v>
      </c>
      <c r="T366" s="216">
        <f>S366*H366</f>
        <v>0</v>
      </c>
      <c r="U366" s="41"/>
      <c r="V366" s="41"/>
      <c r="W366" s="41"/>
      <c r="X366" s="41"/>
      <c r="Y366" s="41"/>
      <c r="Z366" s="41"/>
      <c r="AA366" s="41"/>
      <c r="AB366" s="41"/>
      <c r="AC366" s="41"/>
      <c r="AD366" s="41"/>
      <c r="AE366" s="41"/>
      <c r="AR366" s="217" t="s">
        <v>127</v>
      </c>
      <c r="AT366" s="217" t="s">
        <v>123</v>
      </c>
      <c r="AU366" s="217" t="s">
        <v>84</v>
      </c>
      <c r="AY366" s="19" t="s">
        <v>120</v>
      </c>
      <c r="BE366" s="218">
        <f>IF(N366="základní",J366,0)</f>
        <v>0</v>
      </c>
      <c r="BF366" s="218">
        <f>IF(N366="snížená",J366,0)</f>
        <v>0</v>
      </c>
      <c r="BG366" s="218">
        <f>IF(N366="zákl. přenesená",J366,0)</f>
        <v>0</v>
      </c>
      <c r="BH366" s="218">
        <f>IF(N366="sníž. přenesená",J366,0)</f>
        <v>0</v>
      </c>
      <c r="BI366" s="218">
        <f>IF(N366="nulová",J366,0)</f>
        <v>0</v>
      </c>
      <c r="BJ366" s="19" t="s">
        <v>79</v>
      </c>
      <c r="BK366" s="218">
        <f>ROUND(I366*H366,2)</f>
        <v>0</v>
      </c>
      <c r="BL366" s="19" t="s">
        <v>127</v>
      </c>
      <c r="BM366" s="217" t="s">
        <v>401</v>
      </c>
    </row>
    <row r="367" s="2" customFormat="1">
      <c r="A367" s="41"/>
      <c r="B367" s="42"/>
      <c r="C367" s="43"/>
      <c r="D367" s="219" t="s">
        <v>129</v>
      </c>
      <c r="E367" s="43"/>
      <c r="F367" s="220" t="s">
        <v>402</v>
      </c>
      <c r="G367" s="43"/>
      <c r="H367" s="43"/>
      <c r="I367" s="221"/>
      <c r="J367" s="43"/>
      <c r="K367" s="43"/>
      <c r="L367" s="47"/>
      <c r="M367" s="222"/>
      <c r="N367" s="223"/>
      <c r="O367" s="87"/>
      <c r="P367" s="87"/>
      <c r="Q367" s="87"/>
      <c r="R367" s="87"/>
      <c r="S367" s="87"/>
      <c r="T367" s="88"/>
      <c r="U367" s="41"/>
      <c r="V367" s="41"/>
      <c r="W367" s="41"/>
      <c r="X367" s="41"/>
      <c r="Y367" s="41"/>
      <c r="Z367" s="41"/>
      <c r="AA367" s="41"/>
      <c r="AB367" s="41"/>
      <c r="AC367" s="41"/>
      <c r="AD367" s="41"/>
      <c r="AE367" s="41"/>
      <c r="AT367" s="19" t="s">
        <v>129</v>
      </c>
      <c r="AU367" s="19" t="s">
        <v>84</v>
      </c>
    </row>
    <row r="368" s="2" customFormat="1">
      <c r="A368" s="41"/>
      <c r="B368" s="42"/>
      <c r="C368" s="43"/>
      <c r="D368" s="246" t="s">
        <v>139</v>
      </c>
      <c r="E368" s="43"/>
      <c r="F368" s="247" t="s">
        <v>403</v>
      </c>
      <c r="G368" s="43"/>
      <c r="H368" s="43"/>
      <c r="I368" s="221"/>
      <c r="J368" s="43"/>
      <c r="K368" s="43"/>
      <c r="L368" s="47"/>
      <c r="M368" s="222"/>
      <c r="N368" s="223"/>
      <c r="O368" s="87"/>
      <c r="P368" s="87"/>
      <c r="Q368" s="87"/>
      <c r="R368" s="87"/>
      <c r="S368" s="87"/>
      <c r="T368" s="88"/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  <c r="AT368" s="19" t="s">
        <v>139</v>
      </c>
      <c r="AU368" s="19" t="s">
        <v>84</v>
      </c>
    </row>
    <row r="369" s="13" customFormat="1">
      <c r="A369" s="13"/>
      <c r="B369" s="224"/>
      <c r="C369" s="225"/>
      <c r="D369" s="219" t="s">
        <v>130</v>
      </c>
      <c r="E369" s="226" t="s">
        <v>21</v>
      </c>
      <c r="F369" s="227" t="s">
        <v>404</v>
      </c>
      <c r="G369" s="225"/>
      <c r="H369" s="228">
        <v>621.63800000000003</v>
      </c>
      <c r="I369" s="229"/>
      <c r="J369" s="225"/>
      <c r="K369" s="225"/>
      <c r="L369" s="230"/>
      <c r="M369" s="231"/>
      <c r="N369" s="232"/>
      <c r="O369" s="232"/>
      <c r="P369" s="232"/>
      <c r="Q369" s="232"/>
      <c r="R369" s="232"/>
      <c r="S369" s="232"/>
      <c r="T369" s="23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34" t="s">
        <v>130</v>
      </c>
      <c r="AU369" s="234" t="s">
        <v>84</v>
      </c>
      <c r="AV369" s="13" t="s">
        <v>84</v>
      </c>
      <c r="AW369" s="13" t="s">
        <v>36</v>
      </c>
      <c r="AX369" s="13" t="s">
        <v>79</v>
      </c>
      <c r="AY369" s="234" t="s">
        <v>120</v>
      </c>
    </row>
    <row r="370" s="2" customFormat="1" ht="21.75" customHeight="1">
      <c r="A370" s="41"/>
      <c r="B370" s="42"/>
      <c r="C370" s="206" t="s">
        <v>405</v>
      </c>
      <c r="D370" s="206" t="s">
        <v>123</v>
      </c>
      <c r="E370" s="207" t="s">
        <v>406</v>
      </c>
      <c r="F370" s="208" t="s">
        <v>407</v>
      </c>
      <c r="G370" s="209" t="s">
        <v>175</v>
      </c>
      <c r="H370" s="210">
        <v>37298.279999999999</v>
      </c>
      <c r="I370" s="211"/>
      <c r="J370" s="212">
        <f>ROUND(I370*H370,2)</f>
        <v>0</v>
      </c>
      <c r="K370" s="208" t="s">
        <v>136</v>
      </c>
      <c r="L370" s="47"/>
      <c r="M370" s="213" t="s">
        <v>21</v>
      </c>
      <c r="N370" s="214" t="s">
        <v>45</v>
      </c>
      <c r="O370" s="87"/>
      <c r="P370" s="215">
        <f>O370*H370</f>
        <v>0</v>
      </c>
      <c r="Q370" s="215">
        <v>0</v>
      </c>
      <c r="R370" s="215">
        <f>Q370*H370</f>
        <v>0</v>
      </c>
      <c r="S370" s="215">
        <v>0</v>
      </c>
      <c r="T370" s="216">
        <f>S370*H370</f>
        <v>0</v>
      </c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  <c r="AE370" s="41"/>
      <c r="AR370" s="217" t="s">
        <v>127</v>
      </c>
      <c r="AT370" s="217" t="s">
        <v>123</v>
      </c>
      <c r="AU370" s="217" t="s">
        <v>84</v>
      </c>
      <c r="AY370" s="19" t="s">
        <v>120</v>
      </c>
      <c r="BE370" s="218">
        <f>IF(N370="základní",J370,0)</f>
        <v>0</v>
      </c>
      <c r="BF370" s="218">
        <f>IF(N370="snížená",J370,0)</f>
        <v>0</v>
      </c>
      <c r="BG370" s="218">
        <f>IF(N370="zákl. přenesená",J370,0)</f>
        <v>0</v>
      </c>
      <c r="BH370" s="218">
        <f>IF(N370="sníž. přenesená",J370,0)</f>
        <v>0</v>
      </c>
      <c r="BI370" s="218">
        <f>IF(N370="nulová",J370,0)</f>
        <v>0</v>
      </c>
      <c r="BJ370" s="19" t="s">
        <v>79</v>
      </c>
      <c r="BK370" s="218">
        <f>ROUND(I370*H370,2)</f>
        <v>0</v>
      </c>
      <c r="BL370" s="19" t="s">
        <v>127</v>
      </c>
      <c r="BM370" s="217" t="s">
        <v>408</v>
      </c>
    </row>
    <row r="371" s="2" customFormat="1">
      <c r="A371" s="41"/>
      <c r="B371" s="42"/>
      <c r="C371" s="43"/>
      <c r="D371" s="219" t="s">
        <v>129</v>
      </c>
      <c r="E371" s="43"/>
      <c r="F371" s="220" t="s">
        <v>409</v>
      </c>
      <c r="G371" s="43"/>
      <c r="H371" s="43"/>
      <c r="I371" s="221"/>
      <c r="J371" s="43"/>
      <c r="K371" s="43"/>
      <c r="L371" s="47"/>
      <c r="M371" s="222"/>
      <c r="N371" s="223"/>
      <c r="O371" s="87"/>
      <c r="P371" s="87"/>
      <c r="Q371" s="87"/>
      <c r="R371" s="87"/>
      <c r="S371" s="87"/>
      <c r="T371" s="88"/>
      <c r="U371" s="41"/>
      <c r="V371" s="41"/>
      <c r="W371" s="41"/>
      <c r="X371" s="41"/>
      <c r="Y371" s="41"/>
      <c r="Z371" s="41"/>
      <c r="AA371" s="41"/>
      <c r="AB371" s="41"/>
      <c r="AC371" s="41"/>
      <c r="AD371" s="41"/>
      <c r="AE371" s="41"/>
      <c r="AT371" s="19" t="s">
        <v>129</v>
      </c>
      <c r="AU371" s="19" t="s">
        <v>84</v>
      </c>
    </row>
    <row r="372" s="2" customFormat="1">
      <c r="A372" s="41"/>
      <c r="B372" s="42"/>
      <c r="C372" s="43"/>
      <c r="D372" s="246" t="s">
        <v>139</v>
      </c>
      <c r="E372" s="43"/>
      <c r="F372" s="247" t="s">
        <v>410</v>
      </c>
      <c r="G372" s="43"/>
      <c r="H372" s="43"/>
      <c r="I372" s="221"/>
      <c r="J372" s="43"/>
      <c r="K372" s="43"/>
      <c r="L372" s="47"/>
      <c r="M372" s="222"/>
      <c r="N372" s="223"/>
      <c r="O372" s="87"/>
      <c r="P372" s="87"/>
      <c r="Q372" s="87"/>
      <c r="R372" s="87"/>
      <c r="S372" s="87"/>
      <c r="T372" s="88"/>
      <c r="U372" s="41"/>
      <c r="V372" s="41"/>
      <c r="W372" s="41"/>
      <c r="X372" s="41"/>
      <c r="Y372" s="41"/>
      <c r="Z372" s="41"/>
      <c r="AA372" s="41"/>
      <c r="AB372" s="41"/>
      <c r="AC372" s="41"/>
      <c r="AD372" s="41"/>
      <c r="AE372" s="41"/>
      <c r="AT372" s="19" t="s">
        <v>139</v>
      </c>
      <c r="AU372" s="19" t="s">
        <v>84</v>
      </c>
    </row>
    <row r="373" s="13" customFormat="1">
      <c r="A373" s="13"/>
      <c r="B373" s="224"/>
      <c r="C373" s="225"/>
      <c r="D373" s="219" t="s">
        <v>130</v>
      </c>
      <c r="E373" s="226" t="s">
        <v>21</v>
      </c>
      <c r="F373" s="227" t="s">
        <v>411</v>
      </c>
      <c r="G373" s="225"/>
      <c r="H373" s="228">
        <v>37298.279999999999</v>
      </c>
      <c r="I373" s="229"/>
      <c r="J373" s="225"/>
      <c r="K373" s="225"/>
      <c r="L373" s="230"/>
      <c r="M373" s="231"/>
      <c r="N373" s="232"/>
      <c r="O373" s="232"/>
      <c r="P373" s="232"/>
      <c r="Q373" s="232"/>
      <c r="R373" s="232"/>
      <c r="S373" s="232"/>
      <c r="T373" s="23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34" t="s">
        <v>130</v>
      </c>
      <c r="AU373" s="234" t="s">
        <v>84</v>
      </c>
      <c r="AV373" s="13" t="s">
        <v>84</v>
      </c>
      <c r="AW373" s="13" t="s">
        <v>36</v>
      </c>
      <c r="AX373" s="13" t="s">
        <v>79</v>
      </c>
      <c r="AY373" s="234" t="s">
        <v>120</v>
      </c>
    </row>
    <row r="374" s="2" customFormat="1" ht="21.75" customHeight="1">
      <c r="A374" s="41"/>
      <c r="B374" s="42"/>
      <c r="C374" s="206" t="s">
        <v>412</v>
      </c>
      <c r="D374" s="206" t="s">
        <v>123</v>
      </c>
      <c r="E374" s="207" t="s">
        <v>413</v>
      </c>
      <c r="F374" s="208" t="s">
        <v>414</v>
      </c>
      <c r="G374" s="209" t="s">
        <v>175</v>
      </c>
      <c r="H374" s="210">
        <v>621.63800000000003</v>
      </c>
      <c r="I374" s="211"/>
      <c r="J374" s="212">
        <f>ROUND(I374*H374,2)</f>
        <v>0</v>
      </c>
      <c r="K374" s="208" t="s">
        <v>136</v>
      </c>
      <c r="L374" s="47"/>
      <c r="M374" s="213" t="s">
        <v>21</v>
      </c>
      <c r="N374" s="214" t="s">
        <v>45</v>
      </c>
      <c r="O374" s="87"/>
      <c r="P374" s="215">
        <f>O374*H374</f>
        <v>0</v>
      </c>
      <c r="Q374" s="215">
        <v>0</v>
      </c>
      <c r="R374" s="215">
        <f>Q374*H374</f>
        <v>0</v>
      </c>
      <c r="S374" s="215">
        <v>0</v>
      </c>
      <c r="T374" s="216">
        <f>S374*H374</f>
        <v>0</v>
      </c>
      <c r="U374" s="41"/>
      <c r="V374" s="41"/>
      <c r="W374" s="41"/>
      <c r="X374" s="41"/>
      <c r="Y374" s="41"/>
      <c r="Z374" s="41"/>
      <c r="AA374" s="41"/>
      <c r="AB374" s="41"/>
      <c r="AC374" s="41"/>
      <c r="AD374" s="41"/>
      <c r="AE374" s="41"/>
      <c r="AR374" s="217" t="s">
        <v>127</v>
      </c>
      <c r="AT374" s="217" t="s">
        <v>123</v>
      </c>
      <c r="AU374" s="217" t="s">
        <v>84</v>
      </c>
      <c r="AY374" s="19" t="s">
        <v>120</v>
      </c>
      <c r="BE374" s="218">
        <f>IF(N374="základní",J374,0)</f>
        <v>0</v>
      </c>
      <c r="BF374" s="218">
        <f>IF(N374="snížená",J374,0)</f>
        <v>0</v>
      </c>
      <c r="BG374" s="218">
        <f>IF(N374="zákl. přenesená",J374,0)</f>
        <v>0</v>
      </c>
      <c r="BH374" s="218">
        <f>IF(N374="sníž. přenesená",J374,0)</f>
        <v>0</v>
      </c>
      <c r="BI374" s="218">
        <f>IF(N374="nulová",J374,0)</f>
        <v>0</v>
      </c>
      <c r="BJ374" s="19" t="s">
        <v>79</v>
      </c>
      <c r="BK374" s="218">
        <f>ROUND(I374*H374,2)</f>
        <v>0</v>
      </c>
      <c r="BL374" s="19" t="s">
        <v>127</v>
      </c>
      <c r="BM374" s="217" t="s">
        <v>415</v>
      </c>
    </row>
    <row r="375" s="2" customFormat="1">
      <c r="A375" s="41"/>
      <c r="B375" s="42"/>
      <c r="C375" s="43"/>
      <c r="D375" s="219" t="s">
        <v>129</v>
      </c>
      <c r="E375" s="43"/>
      <c r="F375" s="220" t="s">
        <v>416</v>
      </c>
      <c r="G375" s="43"/>
      <c r="H375" s="43"/>
      <c r="I375" s="221"/>
      <c r="J375" s="43"/>
      <c r="K375" s="43"/>
      <c r="L375" s="47"/>
      <c r="M375" s="222"/>
      <c r="N375" s="223"/>
      <c r="O375" s="87"/>
      <c r="P375" s="87"/>
      <c r="Q375" s="87"/>
      <c r="R375" s="87"/>
      <c r="S375" s="87"/>
      <c r="T375" s="88"/>
      <c r="U375" s="41"/>
      <c r="V375" s="41"/>
      <c r="W375" s="41"/>
      <c r="X375" s="41"/>
      <c r="Y375" s="41"/>
      <c r="Z375" s="41"/>
      <c r="AA375" s="41"/>
      <c r="AB375" s="41"/>
      <c r="AC375" s="41"/>
      <c r="AD375" s="41"/>
      <c r="AE375" s="41"/>
      <c r="AT375" s="19" t="s">
        <v>129</v>
      </c>
      <c r="AU375" s="19" t="s">
        <v>84</v>
      </c>
    </row>
    <row r="376" s="2" customFormat="1">
      <c r="A376" s="41"/>
      <c r="B376" s="42"/>
      <c r="C376" s="43"/>
      <c r="D376" s="246" t="s">
        <v>139</v>
      </c>
      <c r="E376" s="43"/>
      <c r="F376" s="247" t="s">
        <v>417</v>
      </c>
      <c r="G376" s="43"/>
      <c r="H376" s="43"/>
      <c r="I376" s="221"/>
      <c r="J376" s="43"/>
      <c r="K376" s="43"/>
      <c r="L376" s="47"/>
      <c r="M376" s="222"/>
      <c r="N376" s="223"/>
      <c r="O376" s="87"/>
      <c r="P376" s="87"/>
      <c r="Q376" s="87"/>
      <c r="R376" s="87"/>
      <c r="S376" s="87"/>
      <c r="T376" s="88"/>
      <c r="U376" s="41"/>
      <c r="V376" s="41"/>
      <c r="W376" s="41"/>
      <c r="X376" s="41"/>
      <c r="Y376" s="41"/>
      <c r="Z376" s="41"/>
      <c r="AA376" s="41"/>
      <c r="AB376" s="41"/>
      <c r="AC376" s="41"/>
      <c r="AD376" s="41"/>
      <c r="AE376" s="41"/>
      <c r="AT376" s="19" t="s">
        <v>139</v>
      </c>
      <c r="AU376" s="19" t="s">
        <v>84</v>
      </c>
    </row>
    <row r="377" s="13" customFormat="1">
      <c r="A377" s="13"/>
      <c r="B377" s="224"/>
      <c r="C377" s="225"/>
      <c r="D377" s="219" t="s">
        <v>130</v>
      </c>
      <c r="E377" s="226" t="s">
        <v>21</v>
      </c>
      <c r="F377" s="227" t="s">
        <v>404</v>
      </c>
      <c r="G377" s="225"/>
      <c r="H377" s="228">
        <v>621.63800000000003</v>
      </c>
      <c r="I377" s="229"/>
      <c r="J377" s="225"/>
      <c r="K377" s="225"/>
      <c r="L377" s="230"/>
      <c r="M377" s="231"/>
      <c r="N377" s="232"/>
      <c r="O377" s="232"/>
      <c r="P377" s="232"/>
      <c r="Q377" s="232"/>
      <c r="R377" s="232"/>
      <c r="S377" s="232"/>
      <c r="T377" s="23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34" t="s">
        <v>130</v>
      </c>
      <c r="AU377" s="234" t="s">
        <v>84</v>
      </c>
      <c r="AV377" s="13" t="s">
        <v>84</v>
      </c>
      <c r="AW377" s="13" t="s">
        <v>36</v>
      </c>
      <c r="AX377" s="13" t="s">
        <v>79</v>
      </c>
      <c r="AY377" s="234" t="s">
        <v>120</v>
      </c>
    </row>
    <row r="378" s="2" customFormat="1" ht="16.5" customHeight="1">
      <c r="A378" s="41"/>
      <c r="B378" s="42"/>
      <c r="C378" s="206" t="s">
        <v>418</v>
      </c>
      <c r="D378" s="206" t="s">
        <v>123</v>
      </c>
      <c r="E378" s="207" t="s">
        <v>419</v>
      </c>
      <c r="F378" s="208" t="s">
        <v>420</v>
      </c>
      <c r="G378" s="209" t="s">
        <v>126</v>
      </c>
      <c r="H378" s="210">
        <v>9</v>
      </c>
      <c r="I378" s="211"/>
      <c r="J378" s="212">
        <f>ROUND(I378*H378,2)</f>
        <v>0</v>
      </c>
      <c r="K378" s="208" t="s">
        <v>136</v>
      </c>
      <c r="L378" s="47"/>
      <c r="M378" s="213" t="s">
        <v>21</v>
      </c>
      <c r="N378" s="214" t="s">
        <v>45</v>
      </c>
      <c r="O378" s="87"/>
      <c r="P378" s="215">
        <f>O378*H378</f>
        <v>0</v>
      </c>
      <c r="Q378" s="215">
        <v>0</v>
      </c>
      <c r="R378" s="215">
        <f>Q378*H378</f>
        <v>0</v>
      </c>
      <c r="S378" s="215">
        <v>0</v>
      </c>
      <c r="T378" s="216">
        <f>S378*H378</f>
        <v>0</v>
      </c>
      <c r="U378" s="41"/>
      <c r="V378" s="41"/>
      <c r="W378" s="41"/>
      <c r="X378" s="41"/>
      <c r="Y378" s="41"/>
      <c r="Z378" s="41"/>
      <c r="AA378" s="41"/>
      <c r="AB378" s="41"/>
      <c r="AC378" s="41"/>
      <c r="AD378" s="41"/>
      <c r="AE378" s="41"/>
      <c r="AR378" s="217" t="s">
        <v>127</v>
      </c>
      <c r="AT378" s="217" t="s">
        <v>123</v>
      </c>
      <c r="AU378" s="217" t="s">
        <v>84</v>
      </c>
      <c r="AY378" s="19" t="s">
        <v>120</v>
      </c>
      <c r="BE378" s="218">
        <f>IF(N378="základní",J378,0)</f>
        <v>0</v>
      </c>
      <c r="BF378" s="218">
        <f>IF(N378="snížená",J378,0)</f>
        <v>0</v>
      </c>
      <c r="BG378" s="218">
        <f>IF(N378="zákl. přenesená",J378,0)</f>
        <v>0</v>
      </c>
      <c r="BH378" s="218">
        <f>IF(N378="sníž. přenesená",J378,0)</f>
        <v>0</v>
      </c>
      <c r="BI378" s="218">
        <f>IF(N378="nulová",J378,0)</f>
        <v>0</v>
      </c>
      <c r="BJ378" s="19" t="s">
        <v>79</v>
      </c>
      <c r="BK378" s="218">
        <f>ROUND(I378*H378,2)</f>
        <v>0</v>
      </c>
      <c r="BL378" s="19" t="s">
        <v>127</v>
      </c>
      <c r="BM378" s="217" t="s">
        <v>421</v>
      </c>
    </row>
    <row r="379" s="2" customFormat="1">
      <c r="A379" s="41"/>
      <c r="B379" s="42"/>
      <c r="C379" s="43"/>
      <c r="D379" s="219" t="s">
        <v>129</v>
      </c>
      <c r="E379" s="43"/>
      <c r="F379" s="220" t="s">
        <v>422</v>
      </c>
      <c r="G379" s="43"/>
      <c r="H379" s="43"/>
      <c r="I379" s="221"/>
      <c r="J379" s="43"/>
      <c r="K379" s="43"/>
      <c r="L379" s="47"/>
      <c r="M379" s="222"/>
      <c r="N379" s="223"/>
      <c r="O379" s="87"/>
      <c r="P379" s="87"/>
      <c r="Q379" s="87"/>
      <c r="R379" s="87"/>
      <c r="S379" s="87"/>
      <c r="T379" s="88"/>
      <c r="U379" s="41"/>
      <c r="V379" s="41"/>
      <c r="W379" s="41"/>
      <c r="X379" s="41"/>
      <c r="Y379" s="41"/>
      <c r="Z379" s="41"/>
      <c r="AA379" s="41"/>
      <c r="AB379" s="41"/>
      <c r="AC379" s="41"/>
      <c r="AD379" s="41"/>
      <c r="AE379" s="41"/>
      <c r="AT379" s="19" t="s">
        <v>129</v>
      </c>
      <c r="AU379" s="19" t="s">
        <v>84</v>
      </c>
    </row>
    <row r="380" s="2" customFormat="1">
      <c r="A380" s="41"/>
      <c r="B380" s="42"/>
      <c r="C380" s="43"/>
      <c r="D380" s="246" t="s">
        <v>139</v>
      </c>
      <c r="E380" s="43"/>
      <c r="F380" s="247" t="s">
        <v>423</v>
      </c>
      <c r="G380" s="43"/>
      <c r="H380" s="43"/>
      <c r="I380" s="221"/>
      <c r="J380" s="43"/>
      <c r="K380" s="43"/>
      <c r="L380" s="47"/>
      <c r="M380" s="222"/>
      <c r="N380" s="223"/>
      <c r="O380" s="87"/>
      <c r="P380" s="87"/>
      <c r="Q380" s="87"/>
      <c r="R380" s="87"/>
      <c r="S380" s="87"/>
      <c r="T380" s="88"/>
      <c r="U380" s="41"/>
      <c r="V380" s="41"/>
      <c r="W380" s="41"/>
      <c r="X380" s="41"/>
      <c r="Y380" s="41"/>
      <c r="Z380" s="41"/>
      <c r="AA380" s="41"/>
      <c r="AB380" s="41"/>
      <c r="AC380" s="41"/>
      <c r="AD380" s="41"/>
      <c r="AE380" s="41"/>
      <c r="AT380" s="19" t="s">
        <v>139</v>
      </c>
      <c r="AU380" s="19" t="s">
        <v>84</v>
      </c>
    </row>
    <row r="381" s="13" customFormat="1">
      <c r="A381" s="13"/>
      <c r="B381" s="224"/>
      <c r="C381" s="225"/>
      <c r="D381" s="219" t="s">
        <v>130</v>
      </c>
      <c r="E381" s="226" t="s">
        <v>21</v>
      </c>
      <c r="F381" s="227" t="s">
        <v>424</v>
      </c>
      <c r="G381" s="225"/>
      <c r="H381" s="228">
        <v>4</v>
      </c>
      <c r="I381" s="229"/>
      <c r="J381" s="225"/>
      <c r="K381" s="225"/>
      <c r="L381" s="230"/>
      <c r="M381" s="231"/>
      <c r="N381" s="232"/>
      <c r="O381" s="232"/>
      <c r="P381" s="232"/>
      <c r="Q381" s="232"/>
      <c r="R381" s="232"/>
      <c r="S381" s="232"/>
      <c r="T381" s="23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34" t="s">
        <v>130</v>
      </c>
      <c r="AU381" s="234" t="s">
        <v>84</v>
      </c>
      <c r="AV381" s="13" t="s">
        <v>84</v>
      </c>
      <c r="AW381" s="13" t="s">
        <v>36</v>
      </c>
      <c r="AX381" s="13" t="s">
        <v>74</v>
      </c>
      <c r="AY381" s="234" t="s">
        <v>120</v>
      </c>
    </row>
    <row r="382" s="13" customFormat="1">
      <c r="A382" s="13"/>
      <c r="B382" s="224"/>
      <c r="C382" s="225"/>
      <c r="D382" s="219" t="s">
        <v>130</v>
      </c>
      <c r="E382" s="226" t="s">
        <v>21</v>
      </c>
      <c r="F382" s="227" t="s">
        <v>425</v>
      </c>
      <c r="G382" s="225"/>
      <c r="H382" s="228">
        <v>5</v>
      </c>
      <c r="I382" s="229"/>
      <c r="J382" s="225"/>
      <c r="K382" s="225"/>
      <c r="L382" s="230"/>
      <c r="M382" s="231"/>
      <c r="N382" s="232"/>
      <c r="O382" s="232"/>
      <c r="P382" s="232"/>
      <c r="Q382" s="232"/>
      <c r="R382" s="232"/>
      <c r="S382" s="232"/>
      <c r="T382" s="23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34" t="s">
        <v>130</v>
      </c>
      <c r="AU382" s="234" t="s">
        <v>84</v>
      </c>
      <c r="AV382" s="13" t="s">
        <v>84</v>
      </c>
      <c r="AW382" s="13" t="s">
        <v>36</v>
      </c>
      <c r="AX382" s="13" t="s">
        <v>74</v>
      </c>
      <c r="AY382" s="234" t="s">
        <v>120</v>
      </c>
    </row>
    <row r="383" s="14" customFormat="1">
      <c r="A383" s="14"/>
      <c r="B383" s="235"/>
      <c r="C383" s="236"/>
      <c r="D383" s="219" t="s">
        <v>130</v>
      </c>
      <c r="E383" s="237" t="s">
        <v>21</v>
      </c>
      <c r="F383" s="238" t="s">
        <v>133</v>
      </c>
      <c r="G383" s="236"/>
      <c r="H383" s="239">
        <v>9</v>
      </c>
      <c r="I383" s="240"/>
      <c r="J383" s="236"/>
      <c r="K383" s="236"/>
      <c r="L383" s="241"/>
      <c r="M383" s="242"/>
      <c r="N383" s="243"/>
      <c r="O383" s="243"/>
      <c r="P383" s="243"/>
      <c r="Q383" s="243"/>
      <c r="R383" s="243"/>
      <c r="S383" s="243"/>
      <c r="T383" s="24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45" t="s">
        <v>130</v>
      </c>
      <c r="AU383" s="245" t="s">
        <v>84</v>
      </c>
      <c r="AV383" s="14" t="s">
        <v>127</v>
      </c>
      <c r="AW383" s="14" t="s">
        <v>36</v>
      </c>
      <c r="AX383" s="14" t="s">
        <v>79</v>
      </c>
      <c r="AY383" s="245" t="s">
        <v>120</v>
      </c>
    </row>
    <row r="384" s="2" customFormat="1" ht="24.15" customHeight="1">
      <c r="A384" s="41"/>
      <c r="B384" s="42"/>
      <c r="C384" s="206" t="s">
        <v>426</v>
      </c>
      <c r="D384" s="206" t="s">
        <v>123</v>
      </c>
      <c r="E384" s="207" t="s">
        <v>427</v>
      </c>
      <c r="F384" s="208" t="s">
        <v>428</v>
      </c>
      <c r="G384" s="209" t="s">
        <v>126</v>
      </c>
      <c r="H384" s="210">
        <v>540</v>
      </c>
      <c r="I384" s="211"/>
      <c r="J384" s="212">
        <f>ROUND(I384*H384,2)</f>
        <v>0</v>
      </c>
      <c r="K384" s="208" t="s">
        <v>136</v>
      </c>
      <c r="L384" s="47"/>
      <c r="M384" s="213" t="s">
        <v>21</v>
      </c>
      <c r="N384" s="214" t="s">
        <v>45</v>
      </c>
      <c r="O384" s="87"/>
      <c r="P384" s="215">
        <f>O384*H384</f>
        <v>0</v>
      </c>
      <c r="Q384" s="215">
        <v>0</v>
      </c>
      <c r="R384" s="215">
        <f>Q384*H384</f>
        <v>0</v>
      </c>
      <c r="S384" s="215">
        <v>0</v>
      </c>
      <c r="T384" s="216">
        <f>S384*H384</f>
        <v>0</v>
      </c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  <c r="AE384" s="41"/>
      <c r="AR384" s="217" t="s">
        <v>127</v>
      </c>
      <c r="AT384" s="217" t="s">
        <v>123</v>
      </c>
      <c r="AU384" s="217" t="s">
        <v>84</v>
      </c>
      <c r="AY384" s="19" t="s">
        <v>120</v>
      </c>
      <c r="BE384" s="218">
        <f>IF(N384="základní",J384,0)</f>
        <v>0</v>
      </c>
      <c r="BF384" s="218">
        <f>IF(N384="snížená",J384,0)</f>
        <v>0</v>
      </c>
      <c r="BG384" s="218">
        <f>IF(N384="zákl. přenesená",J384,0)</f>
        <v>0</v>
      </c>
      <c r="BH384" s="218">
        <f>IF(N384="sníž. přenesená",J384,0)</f>
        <v>0</v>
      </c>
      <c r="BI384" s="218">
        <f>IF(N384="nulová",J384,0)</f>
        <v>0</v>
      </c>
      <c r="BJ384" s="19" t="s">
        <v>79</v>
      </c>
      <c r="BK384" s="218">
        <f>ROUND(I384*H384,2)</f>
        <v>0</v>
      </c>
      <c r="BL384" s="19" t="s">
        <v>127</v>
      </c>
      <c r="BM384" s="217" t="s">
        <v>429</v>
      </c>
    </row>
    <row r="385" s="2" customFormat="1">
      <c r="A385" s="41"/>
      <c r="B385" s="42"/>
      <c r="C385" s="43"/>
      <c r="D385" s="219" t="s">
        <v>129</v>
      </c>
      <c r="E385" s="43"/>
      <c r="F385" s="220" t="s">
        <v>430</v>
      </c>
      <c r="G385" s="43"/>
      <c r="H385" s="43"/>
      <c r="I385" s="221"/>
      <c r="J385" s="43"/>
      <c r="K385" s="43"/>
      <c r="L385" s="47"/>
      <c r="M385" s="222"/>
      <c r="N385" s="223"/>
      <c r="O385" s="87"/>
      <c r="P385" s="87"/>
      <c r="Q385" s="87"/>
      <c r="R385" s="87"/>
      <c r="S385" s="87"/>
      <c r="T385" s="88"/>
      <c r="U385" s="41"/>
      <c r="V385" s="41"/>
      <c r="W385" s="41"/>
      <c r="X385" s="41"/>
      <c r="Y385" s="41"/>
      <c r="Z385" s="41"/>
      <c r="AA385" s="41"/>
      <c r="AB385" s="41"/>
      <c r="AC385" s="41"/>
      <c r="AD385" s="41"/>
      <c r="AE385" s="41"/>
      <c r="AT385" s="19" t="s">
        <v>129</v>
      </c>
      <c r="AU385" s="19" t="s">
        <v>84</v>
      </c>
    </row>
    <row r="386" s="2" customFormat="1">
      <c r="A386" s="41"/>
      <c r="B386" s="42"/>
      <c r="C386" s="43"/>
      <c r="D386" s="246" t="s">
        <v>139</v>
      </c>
      <c r="E386" s="43"/>
      <c r="F386" s="247" t="s">
        <v>431</v>
      </c>
      <c r="G386" s="43"/>
      <c r="H386" s="43"/>
      <c r="I386" s="221"/>
      <c r="J386" s="43"/>
      <c r="K386" s="43"/>
      <c r="L386" s="47"/>
      <c r="M386" s="222"/>
      <c r="N386" s="223"/>
      <c r="O386" s="87"/>
      <c r="P386" s="87"/>
      <c r="Q386" s="87"/>
      <c r="R386" s="87"/>
      <c r="S386" s="87"/>
      <c r="T386" s="88"/>
      <c r="U386" s="41"/>
      <c r="V386" s="41"/>
      <c r="W386" s="41"/>
      <c r="X386" s="41"/>
      <c r="Y386" s="41"/>
      <c r="Z386" s="41"/>
      <c r="AA386" s="41"/>
      <c r="AB386" s="41"/>
      <c r="AC386" s="41"/>
      <c r="AD386" s="41"/>
      <c r="AE386" s="41"/>
      <c r="AT386" s="19" t="s">
        <v>139</v>
      </c>
      <c r="AU386" s="19" t="s">
        <v>84</v>
      </c>
    </row>
    <row r="387" s="13" customFormat="1">
      <c r="A387" s="13"/>
      <c r="B387" s="224"/>
      <c r="C387" s="225"/>
      <c r="D387" s="219" t="s">
        <v>130</v>
      </c>
      <c r="E387" s="226" t="s">
        <v>21</v>
      </c>
      <c r="F387" s="227" t="s">
        <v>432</v>
      </c>
      <c r="G387" s="225"/>
      <c r="H387" s="228">
        <v>240</v>
      </c>
      <c r="I387" s="229"/>
      <c r="J387" s="225"/>
      <c r="K387" s="225"/>
      <c r="L387" s="230"/>
      <c r="M387" s="231"/>
      <c r="N387" s="232"/>
      <c r="O387" s="232"/>
      <c r="P387" s="232"/>
      <c r="Q387" s="232"/>
      <c r="R387" s="232"/>
      <c r="S387" s="232"/>
      <c r="T387" s="23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34" t="s">
        <v>130</v>
      </c>
      <c r="AU387" s="234" t="s">
        <v>84</v>
      </c>
      <c r="AV387" s="13" t="s">
        <v>84</v>
      </c>
      <c r="AW387" s="13" t="s">
        <v>36</v>
      </c>
      <c r="AX387" s="13" t="s">
        <v>74</v>
      </c>
      <c r="AY387" s="234" t="s">
        <v>120</v>
      </c>
    </row>
    <row r="388" s="13" customFormat="1">
      <c r="A388" s="13"/>
      <c r="B388" s="224"/>
      <c r="C388" s="225"/>
      <c r="D388" s="219" t="s">
        <v>130</v>
      </c>
      <c r="E388" s="226" t="s">
        <v>21</v>
      </c>
      <c r="F388" s="227" t="s">
        <v>433</v>
      </c>
      <c r="G388" s="225"/>
      <c r="H388" s="228">
        <v>300</v>
      </c>
      <c r="I388" s="229"/>
      <c r="J388" s="225"/>
      <c r="K388" s="225"/>
      <c r="L388" s="230"/>
      <c r="M388" s="231"/>
      <c r="N388" s="232"/>
      <c r="O388" s="232"/>
      <c r="P388" s="232"/>
      <c r="Q388" s="232"/>
      <c r="R388" s="232"/>
      <c r="S388" s="232"/>
      <c r="T388" s="23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34" t="s">
        <v>130</v>
      </c>
      <c r="AU388" s="234" t="s">
        <v>84</v>
      </c>
      <c r="AV388" s="13" t="s">
        <v>84</v>
      </c>
      <c r="AW388" s="13" t="s">
        <v>36</v>
      </c>
      <c r="AX388" s="13" t="s">
        <v>74</v>
      </c>
      <c r="AY388" s="234" t="s">
        <v>120</v>
      </c>
    </row>
    <row r="389" s="14" customFormat="1">
      <c r="A389" s="14"/>
      <c r="B389" s="235"/>
      <c r="C389" s="236"/>
      <c r="D389" s="219" t="s">
        <v>130</v>
      </c>
      <c r="E389" s="237" t="s">
        <v>21</v>
      </c>
      <c r="F389" s="238" t="s">
        <v>133</v>
      </c>
      <c r="G389" s="236"/>
      <c r="H389" s="239">
        <v>540</v>
      </c>
      <c r="I389" s="240"/>
      <c r="J389" s="236"/>
      <c r="K389" s="236"/>
      <c r="L389" s="241"/>
      <c r="M389" s="242"/>
      <c r="N389" s="243"/>
      <c r="O389" s="243"/>
      <c r="P389" s="243"/>
      <c r="Q389" s="243"/>
      <c r="R389" s="243"/>
      <c r="S389" s="243"/>
      <c r="T389" s="24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45" t="s">
        <v>130</v>
      </c>
      <c r="AU389" s="245" t="s">
        <v>84</v>
      </c>
      <c r="AV389" s="14" t="s">
        <v>127</v>
      </c>
      <c r="AW389" s="14" t="s">
        <v>36</v>
      </c>
      <c r="AX389" s="14" t="s">
        <v>79</v>
      </c>
      <c r="AY389" s="245" t="s">
        <v>120</v>
      </c>
    </row>
    <row r="390" s="2" customFormat="1" ht="16.5" customHeight="1">
      <c r="A390" s="41"/>
      <c r="B390" s="42"/>
      <c r="C390" s="206" t="s">
        <v>434</v>
      </c>
      <c r="D390" s="206" t="s">
        <v>123</v>
      </c>
      <c r="E390" s="207" t="s">
        <v>435</v>
      </c>
      <c r="F390" s="208" t="s">
        <v>436</v>
      </c>
      <c r="G390" s="209" t="s">
        <v>126</v>
      </c>
      <c r="H390" s="210">
        <v>9</v>
      </c>
      <c r="I390" s="211"/>
      <c r="J390" s="212">
        <f>ROUND(I390*H390,2)</f>
        <v>0</v>
      </c>
      <c r="K390" s="208" t="s">
        <v>136</v>
      </c>
      <c r="L390" s="47"/>
      <c r="M390" s="213" t="s">
        <v>21</v>
      </c>
      <c r="N390" s="214" t="s">
        <v>45</v>
      </c>
      <c r="O390" s="87"/>
      <c r="P390" s="215">
        <f>O390*H390</f>
        <v>0</v>
      </c>
      <c r="Q390" s="215">
        <v>0</v>
      </c>
      <c r="R390" s="215">
        <f>Q390*H390</f>
        <v>0</v>
      </c>
      <c r="S390" s="215">
        <v>0</v>
      </c>
      <c r="T390" s="216">
        <f>S390*H390</f>
        <v>0</v>
      </c>
      <c r="U390" s="41"/>
      <c r="V390" s="41"/>
      <c r="W390" s="41"/>
      <c r="X390" s="41"/>
      <c r="Y390" s="41"/>
      <c r="Z390" s="41"/>
      <c r="AA390" s="41"/>
      <c r="AB390" s="41"/>
      <c r="AC390" s="41"/>
      <c r="AD390" s="41"/>
      <c r="AE390" s="41"/>
      <c r="AR390" s="217" t="s">
        <v>127</v>
      </c>
      <c r="AT390" s="217" t="s">
        <v>123</v>
      </c>
      <c r="AU390" s="217" t="s">
        <v>84</v>
      </c>
      <c r="AY390" s="19" t="s">
        <v>120</v>
      </c>
      <c r="BE390" s="218">
        <f>IF(N390="základní",J390,0)</f>
        <v>0</v>
      </c>
      <c r="BF390" s="218">
        <f>IF(N390="snížená",J390,0)</f>
        <v>0</v>
      </c>
      <c r="BG390" s="218">
        <f>IF(N390="zákl. přenesená",J390,0)</f>
        <v>0</v>
      </c>
      <c r="BH390" s="218">
        <f>IF(N390="sníž. přenesená",J390,0)</f>
        <v>0</v>
      </c>
      <c r="BI390" s="218">
        <f>IF(N390="nulová",J390,0)</f>
        <v>0</v>
      </c>
      <c r="BJ390" s="19" t="s">
        <v>79</v>
      </c>
      <c r="BK390" s="218">
        <f>ROUND(I390*H390,2)</f>
        <v>0</v>
      </c>
      <c r="BL390" s="19" t="s">
        <v>127</v>
      </c>
      <c r="BM390" s="217" t="s">
        <v>437</v>
      </c>
    </row>
    <row r="391" s="2" customFormat="1">
      <c r="A391" s="41"/>
      <c r="B391" s="42"/>
      <c r="C391" s="43"/>
      <c r="D391" s="219" t="s">
        <v>129</v>
      </c>
      <c r="E391" s="43"/>
      <c r="F391" s="220" t="s">
        <v>438</v>
      </c>
      <c r="G391" s="43"/>
      <c r="H391" s="43"/>
      <c r="I391" s="221"/>
      <c r="J391" s="43"/>
      <c r="K391" s="43"/>
      <c r="L391" s="47"/>
      <c r="M391" s="222"/>
      <c r="N391" s="223"/>
      <c r="O391" s="87"/>
      <c r="P391" s="87"/>
      <c r="Q391" s="87"/>
      <c r="R391" s="87"/>
      <c r="S391" s="87"/>
      <c r="T391" s="88"/>
      <c r="U391" s="41"/>
      <c r="V391" s="41"/>
      <c r="W391" s="41"/>
      <c r="X391" s="41"/>
      <c r="Y391" s="41"/>
      <c r="Z391" s="41"/>
      <c r="AA391" s="41"/>
      <c r="AB391" s="41"/>
      <c r="AC391" s="41"/>
      <c r="AD391" s="41"/>
      <c r="AE391" s="41"/>
      <c r="AT391" s="19" t="s">
        <v>129</v>
      </c>
      <c r="AU391" s="19" t="s">
        <v>84</v>
      </c>
    </row>
    <row r="392" s="2" customFormat="1">
      <c r="A392" s="41"/>
      <c r="B392" s="42"/>
      <c r="C392" s="43"/>
      <c r="D392" s="246" t="s">
        <v>139</v>
      </c>
      <c r="E392" s="43"/>
      <c r="F392" s="247" t="s">
        <v>439</v>
      </c>
      <c r="G392" s="43"/>
      <c r="H392" s="43"/>
      <c r="I392" s="221"/>
      <c r="J392" s="43"/>
      <c r="K392" s="43"/>
      <c r="L392" s="47"/>
      <c r="M392" s="222"/>
      <c r="N392" s="223"/>
      <c r="O392" s="87"/>
      <c r="P392" s="87"/>
      <c r="Q392" s="87"/>
      <c r="R392" s="87"/>
      <c r="S392" s="87"/>
      <c r="T392" s="88"/>
      <c r="U392" s="41"/>
      <c r="V392" s="41"/>
      <c r="W392" s="41"/>
      <c r="X392" s="41"/>
      <c r="Y392" s="41"/>
      <c r="Z392" s="41"/>
      <c r="AA392" s="41"/>
      <c r="AB392" s="41"/>
      <c r="AC392" s="41"/>
      <c r="AD392" s="41"/>
      <c r="AE392" s="41"/>
      <c r="AT392" s="19" t="s">
        <v>139</v>
      </c>
      <c r="AU392" s="19" t="s">
        <v>84</v>
      </c>
    </row>
    <row r="393" s="2" customFormat="1" ht="24.15" customHeight="1">
      <c r="A393" s="41"/>
      <c r="B393" s="42"/>
      <c r="C393" s="206" t="s">
        <v>440</v>
      </c>
      <c r="D393" s="206" t="s">
        <v>123</v>
      </c>
      <c r="E393" s="207" t="s">
        <v>441</v>
      </c>
      <c r="F393" s="208" t="s">
        <v>442</v>
      </c>
      <c r="G393" s="209" t="s">
        <v>219</v>
      </c>
      <c r="H393" s="210">
        <v>2</v>
      </c>
      <c r="I393" s="211"/>
      <c r="J393" s="212">
        <f>ROUND(I393*H393,2)</f>
        <v>0</v>
      </c>
      <c r="K393" s="208" t="s">
        <v>136</v>
      </c>
      <c r="L393" s="47"/>
      <c r="M393" s="213" t="s">
        <v>21</v>
      </c>
      <c r="N393" s="214" t="s">
        <v>45</v>
      </c>
      <c r="O393" s="87"/>
      <c r="P393" s="215">
        <f>O393*H393</f>
        <v>0</v>
      </c>
      <c r="Q393" s="215">
        <v>0</v>
      </c>
      <c r="R393" s="215">
        <f>Q393*H393</f>
        <v>0</v>
      </c>
      <c r="S393" s="215">
        <v>0</v>
      </c>
      <c r="T393" s="216">
        <f>S393*H393</f>
        <v>0</v>
      </c>
      <c r="U393" s="41"/>
      <c r="V393" s="41"/>
      <c r="W393" s="41"/>
      <c r="X393" s="41"/>
      <c r="Y393" s="41"/>
      <c r="Z393" s="41"/>
      <c r="AA393" s="41"/>
      <c r="AB393" s="41"/>
      <c r="AC393" s="41"/>
      <c r="AD393" s="41"/>
      <c r="AE393" s="41"/>
      <c r="AR393" s="217" t="s">
        <v>127</v>
      </c>
      <c r="AT393" s="217" t="s">
        <v>123</v>
      </c>
      <c r="AU393" s="217" t="s">
        <v>84</v>
      </c>
      <c r="AY393" s="19" t="s">
        <v>120</v>
      </c>
      <c r="BE393" s="218">
        <f>IF(N393="základní",J393,0)</f>
        <v>0</v>
      </c>
      <c r="BF393" s="218">
        <f>IF(N393="snížená",J393,0)</f>
        <v>0</v>
      </c>
      <c r="BG393" s="218">
        <f>IF(N393="zákl. přenesená",J393,0)</f>
        <v>0</v>
      </c>
      <c r="BH393" s="218">
        <f>IF(N393="sníž. přenesená",J393,0)</f>
        <v>0</v>
      </c>
      <c r="BI393" s="218">
        <f>IF(N393="nulová",J393,0)</f>
        <v>0</v>
      </c>
      <c r="BJ393" s="19" t="s">
        <v>79</v>
      </c>
      <c r="BK393" s="218">
        <f>ROUND(I393*H393,2)</f>
        <v>0</v>
      </c>
      <c r="BL393" s="19" t="s">
        <v>127</v>
      </c>
      <c r="BM393" s="217" t="s">
        <v>443</v>
      </c>
    </row>
    <row r="394" s="2" customFormat="1">
      <c r="A394" s="41"/>
      <c r="B394" s="42"/>
      <c r="C394" s="43"/>
      <c r="D394" s="219" t="s">
        <v>129</v>
      </c>
      <c r="E394" s="43"/>
      <c r="F394" s="220" t="s">
        <v>444</v>
      </c>
      <c r="G394" s="43"/>
      <c r="H394" s="43"/>
      <c r="I394" s="221"/>
      <c r="J394" s="43"/>
      <c r="K394" s="43"/>
      <c r="L394" s="47"/>
      <c r="M394" s="222"/>
      <c r="N394" s="223"/>
      <c r="O394" s="87"/>
      <c r="P394" s="87"/>
      <c r="Q394" s="87"/>
      <c r="R394" s="87"/>
      <c r="S394" s="87"/>
      <c r="T394" s="88"/>
      <c r="U394" s="41"/>
      <c r="V394" s="41"/>
      <c r="W394" s="41"/>
      <c r="X394" s="41"/>
      <c r="Y394" s="41"/>
      <c r="Z394" s="41"/>
      <c r="AA394" s="41"/>
      <c r="AB394" s="41"/>
      <c r="AC394" s="41"/>
      <c r="AD394" s="41"/>
      <c r="AE394" s="41"/>
      <c r="AT394" s="19" t="s">
        <v>129</v>
      </c>
      <c r="AU394" s="19" t="s">
        <v>84</v>
      </c>
    </row>
    <row r="395" s="2" customFormat="1">
      <c r="A395" s="41"/>
      <c r="B395" s="42"/>
      <c r="C395" s="43"/>
      <c r="D395" s="246" t="s">
        <v>139</v>
      </c>
      <c r="E395" s="43"/>
      <c r="F395" s="247" t="s">
        <v>445</v>
      </c>
      <c r="G395" s="43"/>
      <c r="H395" s="43"/>
      <c r="I395" s="221"/>
      <c r="J395" s="43"/>
      <c r="K395" s="43"/>
      <c r="L395" s="47"/>
      <c r="M395" s="222"/>
      <c r="N395" s="223"/>
      <c r="O395" s="87"/>
      <c r="P395" s="87"/>
      <c r="Q395" s="87"/>
      <c r="R395" s="87"/>
      <c r="S395" s="87"/>
      <c r="T395" s="88"/>
      <c r="U395" s="41"/>
      <c r="V395" s="41"/>
      <c r="W395" s="41"/>
      <c r="X395" s="41"/>
      <c r="Y395" s="41"/>
      <c r="Z395" s="41"/>
      <c r="AA395" s="41"/>
      <c r="AB395" s="41"/>
      <c r="AC395" s="41"/>
      <c r="AD395" s="41"/>
      <c r="AE395" s="41"/>
      <c r="AT395" s="19" t="s">
        <v>139</v>
      </c>
      <c r="AU395" s="19" t="s">
        <v>84</v>
      </c>
    </row>
    <row r="396" s="13" customFormat="1">
      <c r="A396" s="13"/>
      <c r="B396" s="224"/>
      <c r="C396" s="225"/>
      <c r="D396" s="219" t="s">
        <v>130</v>
      </c>
      <c r="E396" s="226" t="s">
        <v>21</v>
      </c>
      <c r="F396" s="227" t="s">
        <v>446</v>
      </c>
      <c r="G396" s="225"/>
      <c r="H396" s="228">
        <v>2</v>
      </c>
      <c r="I396" s="229"/>
      <c r="J396" s="225"/>
      <c r="K396" s="225"/>
      <c r="L396" s="230"/>
      <c r="M396" s="231"/>
      <c r="N396" s="232"/>
      <c r="O396" s="232"/>
      <c r="P396" s="232"/>
      <c r="Q396" s="232"/>
      <c r="R396" s="232"/>
      <c r="S396" s="232"/>
      <c r="T396" s="23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34" t="s">
        <v>130</v>
      </c>
      <c r="AU396" s="234" t="s">
        <v>84</v>
      </c>
      <c r="AV396" s="13" t="s">
        <v>84</v>
      </c>
      <c r="AW396" s="13" t="s">
        <v>36</v>
      </c>
      <c r="AX396" s="13" t="s">
        <v>79</v>
      </c>
      <c r="AY396" s="234" t="s">
        <v>120</v>
      </c>
    </row>
    <row r="397" s="2" customFormat="1" ht="33" customHeight="1">
      <c r="A397" s="41"/>
      <c r="B397" s="42"/>
      <c r="C397" s="206" t="s">
        <v>447</v>
      </c>
      <c r="D397" s="206" t="s">
        <v>123</v>
      </c>
      <c r="E397" s="207" t="s">
        <v>448</v>
      </c>
      <c r="F397" s="208" t="s">
        <v>449</v>
      </c>
      <c r="G397" s="209" t="s">
        <v>219</v>
      </c>
      <c r="H397" s="210">
        <v>60</v>
      </c>
      <c r="I397" s="211"/>
      <c r="J397" s="212">
        <f>ROUND(I397*H397,2)</f>
        <v>0</v>
      </c>
      <c r="K397" s="208" t="s">
        <v>136</v>
      </c>
      <c r="L397" s="47"/>
      <c r="M397" s="213" t="s">
        <v>21</v>
      </c>
      <c r="N397" s="214" t="s">
        <v>45</v>
      </c>
      <c r="O397" s="87"/>
      <c r="P397" s="215">
        <f>O397*H397</f>
        <v>0</v>
      </c>
      <c r="Q397" s="215">
        <v>0</v>
      </c>
      <c r="R397" s="215">
        <f>Q397*H397</f>
        <v>0</v>
      </c>
      <c r="S397" s="215">
        <v>0</v>
      </c>
      <c r="T397" s="216">
        <f>S397*H397</f>
        <v>0</v>
      </c>
      <c r="U397" s="41"/>
      <c r="V397" s="41"/>
      <c r="W397" s="41"/>
      <c r="X397" s="41"/>
      <c r="Y397" s="41"/>
      <c r="Z397" s="41"/>
      <c r="AA397" s="41"/>
      <c r="AB397" s="41"/>
      <c r="AC397" s="41"/>
      <c r="AD397" s="41"/>
      <c r="AE397" s="41"/>
      <c r="AR397" s="217" t="s">
        <v>127</v>
      </c>
      <c r="AT397" s="217" t="s">
        <v>123</v>
      </c>
      <c r="AU397" s="217" t="s">
        <v>84</v>
      </c>
      <c r="AY397" s="19" t="s">
        <v>120</v>
      </c>
      <c r="BE397" s="218">
        <f>IF(N397="základní",J397,0)</f>
        <v>0</v>
      </c>
      <c r="BF397" s="218">
        <f>IF(N397="snížená",J397,0)</f>
        <v>0</v>
      </c>
      <c r="BG397" s="218">
        <f>IF(N397="zákl. přenesená",J397,0)</f>
        <v>0</v>
      </c>
      <c r="BH397" s="218">
        <f>IF(N397="sníž. přenesená",J397,0)</f>
        <v>0</v>
      </c>
      <c r="BI397" s="218">
        <f>IF(N397="nulová",J397,0)</f>
        <v>0</v>
      </c>
      <c r="BJ397" s="19" t="s">
        <v>79</v>
      </c>
      <c r="BK397" s="218">
        <f>ROUND(I397*H397,2)</f>
        <v>0</v>
      </c>
      <c r="BL397" s="19" t="s">
        <v>127</v>
      </c>
      <c r="BM397" s="217" t="s">
        <v>450</v>
      </c>
    </row>
    <row r="398" s="2" customFormat="1">
      <c r="A398" s="41"/>
      <c r="B398" s="42"/>
      <c r="C398" s="43"/>
      <c r="D398" s="219" t="s">
        <v>129</v>
      </c>
      <c r="E398" s="43"/>
      <c r="F398" s="220" t="s">
        <v>451</v>
      </c>
      <c r="G398" s="43"/>
      <c r="H398" s="43"/>
      <c r="I398" s="221"/>
      <c r="J398" s="43"/>
      <c r="K398" s="43"/>
      <c r="L398" s="47"/>
      <c r="M398" s="222"/>
      <c r="N398" s="223"/>
      <c r="O398" s="87"/>
      <c r="P398" s="87"/>
      <c r="Q398" s="87"/>
      <c r="R398" s="87"/>
      <c r="S398" s="87"/>
      <c r="T398" s="88"/>
      <c r="U398" s="41"/>
      <c r="V398" s="41"/>
      <c r="W398" s="41"/>
      <c r="X398" s="41"/>
      <c r="Y398" s="41"/>
      <c r="Z398" s="41"/>
      <c r="AA398" s="41"/>
      <c r="AB398" s="41"/>
      <c r="AC398" s="41"/>
      <c r="AD398" s="41"/>
      <c r="AE398" s="41"/>
      <c r="AT398" s="19" t="s">
        <v>129</v>
      </c>
      <c r="AU398" s="19" t="s">
        <v>84</v>
      </c>
    </row>
    <row r="399" s="2" customFormat="1">
      <c r="A399" s="41"/>
      <c r="B399" s="42"/>
      <c r="C399" s="43"/>
      <c r="D399" s="246" t="s">
        <v>139</v>
      </c>
      <c r="E399" s="43"/>
      <c r="F399" s="247" t="s">
        <v>452</v>
      </c>
      <c r="G399" s="43"/>
      <c r="H399" s="43"/>
      <c r="I399" s="221"/>
      <c r="J399" s="43"/>
      <c r="K399" s="43"/>
      <c r="L399" s="47"/>
      <c r="M399" s="222"/>
      <c r="N399" s="223"/>
      <c r="O399" s="87"/>
      <c r="P399" s="87"/>
      <c r="Q399" s="87"/>
      <c r="R399" s="87"/>
      <c r="S399" s="87"/>
      <c r="T399" s="88"/>
      <c r="U399" s="41"/>
      <c r="V399" s="41"/>
      <c r="W399" s="41"/>
      <c r="X399" s="41"/>
      <c r="Y399" s="41"/>
      <c r="Z399" s="41"/>
      <c r="AA399" s="41"/>
      <c r="AB399" s="41"/>
      <c r="AC399" s="41"/>
      <c r="AD399" s="41"/>
      <c r="AE399" s="41"/>
      <c r="AT399" s="19" t="s">
        <v>139</v>
      </c>
      <c r="AU399" s="19" t="s">
        <v>84</v>
      </c>
    </row>
    <row r="400" s="13" customFormat="1">
      <c r="A400" s="13"/>
      <c r="B400" s="224"/>
      <c r="C400" s="225"/>
      <c r="D400" s="219" t="s">
        <v>130</v>
      </c>
      <c r="E400" s="226" t="s">
        <v>21</v>
      </c>
      <c r="F400" s="227" t="s">
        <v>453</v>
      </c>
      <c r="G400" s="225"/>
      <c r="H400" s="228">
        <v>60</v>
      </c>
      <c r="I400" s="229"/>
      <c r="J400" s="225"/>
      <c r="K400" s="225"/>
      <c r="L400" s="230"/>
      <c r="M400" s="231"/>
      <c r="N400" s="232"/>
      <c r="O400" s="232"/>
      <c r="P400" s="232"/>
      <c r="Q400" s="232"/>
      <c r="R400" s="232"/>
      <c r="S400" s="232"/>
      <c r="T400" s="23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34" t="s">
        <v>130</v>
      </c>
      <c r="AU400" s="234" t="s">
        <v>84</v>
      </c>
      <c r="AV400" s="13" t="s">
        <v>84</v>
      </c>
      <c r="AW400" s="13" t="s">
        <v>36</v>
      </c>
      <c r="AX400" s="13" t="s">
        <v>79</v>
      </c>
      <c r="AY400" s="234" t="s">
        <v>120</v>
      </c>
    </row>
    <row r="401" s="2" customFormat="1" ht="24.15" customHeight="1">
      <c r="A401" s="41"/>
      <c r="B401" s="42"/>
      <c r="C401" s="206" t="s">
        <v>454</v>
      </c>
      <c r="D401" s="206" t="s">
        <v>123</v>
      </c>
      <c r="E401" s="207" t="s">
        <v>455</v>
      </c>
      <c r="F401" s="208" t="s">
        <v>456</v>
      </c>
      <c r="G401" s="209" t="s">
        <v>219</v>
      </c>
      <c r="H401" s="210">
        <v>2</v>
      </c>
      <c r="I401" s="211"/>
      <c r="J401" s="212">
        <f>ROUND(I401*H401,2)</f>
        <v>0</v>
      </c>
      <c r="K401" s="208" t="s">
        <v>136</v>
      </c>
      <c r="L401" s="47"/>
      <c r="M401" s="213" t="s">
        <v>21</v>
      </c>
      <c r="N401" s="214" t="s">
        <v>45</v>
      </c>
      <c r="O401" s="87"/>
      <c r="P401" s="215">
        <f>O401*H401</f>
        <v>0</v>
      </c>
      <c r="Q401" s="215">
        <v>0</v>
      </c>
      <c r="R401" s="215">
        <f>Q401*H401</f>
        <v>0</v>
      </c>
      <c r="S401" s="215">
        <v>0</v>
      </c>
      <c r="T401" s="216">
        <f>S401*H401</f>
        <v>0</v>
      </c>
      <c r="U401" s="41"/>
      <c r="V401" s="41"/>
      <c r="W401" s="41"/>
      <c r="X401" s="41"/>
      <c r="Y401" s="41"/>
      <c r="Z401" s="41"/>
      <c r="AA401" s="41"/>
      <c r="AB401" s="41"/>
      <c r="AC401" s="41"/>
      <c r="AD401" s="41"/>
      <c r="AE401" s="41"/>
      <c r="AR401" s="217" t="s">
        <v>127</v>
      </c>
      <c r="AT401" s="217" t="s">
        <v>123</v>
      </c>
      <c r="AU401" s="217" t="s">
        <v>84</v>
      </c>
      <c r="AY401" s="19" t="s">
        <v>120</v>
      </c>
      <c r="BE401" s="218">
        <f>IF(N401="základní",J401,0)</f>
        <v>0</v>
      </c>
      <c r="BF401" s="218">
        <f>IF(N401="snížená",J401,0)</f>
        <v>0</v>
      </c>
      <c r="BG401" s="218">
        <f>IF(N401="zákl. přenesená",J401,0)</f>
        <v>0</v>
      </c>
      <c r="BH401" s="218">
        <f>IF(N401="sníž. přenesená",J401,0)</f>
        <v>0</v>
      </c>
      <c r="BI401" s="218">
        <f>IF(N401="nulová",J401,0)</f>
        <v>0</v>
      </c>
      <c r="BJ401" s="19" t="s">
        <v>79</v>
      </c>
      <c r="BK401" s="218">
        <f>ROUND(I401*H401,2)</f>
        <v>0</v>
      </c>
      <c r="BL401" s="19" t="s">
        <v>127</v>
      </c>
      <c r="BM401" s="217" t="s">
        <v>457</v>
      </c>
    </row>
    <row r="402" s="2" customFormat="1">
      <c r="A402" s="41"/>
      <c r="B402" s="42"/>
      <c r="C402" s="43"/>
      <c r="D402" s="219" t="s">
        <v>129</v>
      </c>
      <c r="E402" s="43"/>
      <c r="F402" s="220" t="s">
        <v>458</v>
      </c>
      <c r="G402" s="43"/>
      <c r="H402" s="43"/>
      <c r="I402" s="221"/>
      <c r="J402" s="43"/>
      <c r="K402" s="43"/>
      <c r="L402" s="47"/>
      <c r="M402" s="222"/>
      <c r="N402" s="223"/>
      <c r="O402" s="87"/>
      <c r="P402" s="87"/>
      <c r="Q402" s="87"/>
      <c r="R402" s="87"/>
      <c r="S402" s="87"/>
      <c r="T402" s="88"/>
      <c r="U402" s="41"/>
      <c r="V402" s="41"/>
      <c r="W402" s="41"/>
      <c r="X402" s="41"/>
      <c r="Y402" s="41"/>
      <c r="Z402" s="41"/>
      <c r="AA402" s="41"/>
      <c r="AB402" s="41"/>
      <c r="AC402" s="41"/>
      <c r="AD402" s="41"/>
      <c r="AE402" s="41"/>
      <c r="AT402" s="19" t="s">
        <v>129</v>
      </c>
      <c r="AU402" s="19" t="s">
        <v>84</v>
      </c>
    </row>
    <row r="403" s="2" customFormat="1">
      <c r="A403" s="41"/>
      <c r="B403" s="42"/>
      <c r="C403" s="43"/>
      <c r="D403" s="246" t="s">
        <v>139</v>
      </c>
      <c r="E403" s="43"/>
      <c r="F403" s="247" t="s">
        <v>459</v>
      </c>
      <c r="G403" s="43"/>
      <c r="H403" s="43"/>
      <c r="I403" s="221"/>
      <c r="J403" s="43"/>
      <c r="K403" s="43"/>
      <c r="L403" s="47"/>
      <c r="M403" s="222"/>
      <c r="N403" s="223"/>
      <c r="O403" s="87"/>
      <c r="P403" s="87"/>
      <c r="Q403" s="87"/>
      <c r="R403" s="87"/>
      <c r="S403" s="87"/>
      <c r="T403" s="88"/>
      <c r="U403" s="41"/>
      <c r="V403" s="41"/>
      <c r="W403" s="41"/>
      <c r="X403" s="41"/>
      <c r="Y403" s="41"/>
      <c r="Z403" s="41"/>
      <c r="AA403" s="41"/>
      <c r="AB403" s="41"/>
      <c r="AC403" s="41"/>
      <c r="AD403" s="41"/>
      <c r="AE403" s="41"/>
      <c r="AT403" s="19" t="s">
        <v>139</v>
      </c>
      <c r="AU403" s="19" t="s">
        <v>84</v>
      </c>
    </row>
    <row r="404" s="2" customFormat="1" ht="33" customHeight="1">
      <c r="A404" s="41"/>
      <c r="B404" s="42"/>
      <c r="C404" s="206" t="s">
        <v>460</v>
      </c>
      <c r="D404" s="206" t="s">
        <v>123</v>
      </c>
      <c r="E404" s="207" t="s">
        <v>461</v>
      </c>
      <c r="F404" s="208" t="s">
        <v>462</v>
      </c>
      <c r="G404" s="209" t="s">
        <v>175</v>
      </c>
      <c r="H404" s="210">
        <v>241</v>
      </c>
      <c r="I404" s="211"/>
      <c r="J404" s="212">
        <f>ROUND(I404*H404,2)</f>
        <v>0</v>
      </c>
      <c r="K404" s="208" t="s">
        <v>136</v>
      </c>
      <c r="L404" s="47"/>
      <c r="M404" s="213" t="s">
        <v>21</v>
      </c>
      <c r="N404" s="214" t="s">
        <v>45</v>
      </c>
      <c r="O404" s="87"/>
      <c r="P404" s="215">
        <f>O404*H404</f>
        <v>0</v>
      </c>
      <c r="Q404" s="215">
        <v>0.00012999999999999999</v>
      </c>
      <c r="R404" s="215">
        <f>Q404*H404</f>
        <v>0.031329999999999997</v>
      </c>
      <c r="S404" s="215">
        <v>0</v>
      </c>
      <c r="T404" s="216">
        <f>S404*H404</f>
        <v>0</v>
      </c>
      <c r="U404" s="41"/>
      <c r="V404" s="41"/>
      <c r="W404" s="41"/>
      <c r="X404" s="41"/>
      <c r="Y404" s="41"/>
      <c r="Z404" s="41"/>
      <c r="AA404" s="41"/>
      <c r="AB404" s="41"/>
      <c r="AC404" s="41"/>
      <c r="AD404" s="41"/>
      <c r="AE404" s="41"/>
      <c r="AR404" s="217" t="s">
        <v>127</v>
      </c>
      <c r="AT404" s="217" t="s">
        <v>123</v>
      </c>
      <c r="AU404" s="217" t="s">
        <v>84</v>
      </c>
      <c r="AY404" s="19" t="s">
        <v>120</v>
      </c>
      <c r="BE404" s="218">
        <f>IF(N404="základní",J404,0)</f>
        <v>0</v>
      </c>
      <c r="BF404" s="218">
        <f>IF(N404="snížená",J404,0)</f>
        <v>0</v>
      </c>
      <c r="BG404" s="218">
        <f>IF(N404="zákl. přenesená",J404,0)</f>
        <v>0</v>
      </c>
      <c r="BH404" s="218">
        <f>IF(N404="sníž. přenesená",J404,0)</f>
        <v>0</v>
      </c>
      <c r="BI404" s="218">
        <f>IF(N404="nulová",J404,0)</f>
        <v>0</v>
      </c>
      <c r="BJ404" s="19" t="s">
        <v>79</v>
      </c>
      <c r="BK404" s="218">
        <f>ROUND(I404*H404,2)</f>
        <v>0</v>
      </c>
      <c r="BL404" s="19" t="s">
        <v>127</v>
      </c>
      <c r="BM404" s="217" t="s">
        <v>463</v>
      </c>
    </row>
    <row r="405" s="2" customFormat="1">
      <c r="A405" s="41"/>
      <c r="B405" s="42"/>
      <c r="C405" s="43"/>
      <c r="D405" s="219" t="s">
        <v>129</v>
      </c>
      <c r="E405" s="43"/>
      <c r="F405" s="220" t="s">
        <v>464</v>
      </c>
      <c r="G405" s="43"/>
      <c r="H405" s="43"/>
      <c r="I405" s="221"/>
      <c r="J405" s="43"/>
      <c r="K405" s="43"/>
      <c r="L405" s="47"/>
      <c r="M405" s="222"/>
      <c r="N405" s="223"/>
      <c r="O405" s="87"/>
      <c r="P405" s="87"/>
      <c r="Q405" s="87"/>
      <c r="R405" s="87"/>
      <c r="S405" s="87"/>
      <c r="T405" s="88"/>
      <c r="U405" s="41"/>
      <c r="V405" s="41"/>
      <c r="W405" s="41"/>
      <c r="X405" s="41"/>
      <c r="Y405" s="41"/>
      <c r="Z405" s="41"/>
      <c r="AA405" s="41"/>
      <c r="AB405" s="41"/>
      <c r="AC405" s="41"/>
      <c r="AD405" s="41"/>
      <c r="AE405" s="41"/>
      <c r="AT405" s="19" t="s">
        <v>129</v>
      </c>
      <c r="AU405" s="19" t="s">
        <v>84</v>
      </c>
    </row>
    <row r="406" s="2" customFormat="1">
      <c r="A406" s="41"/>
      <c r="B406" s="42"/>
      <c r="C406" s="43"/>
      <c r="D406" s="246" t="s">
        <v>139</v>
      </c>
      <c r="E406" s="43"/>
      <c r="F406" s="247" t="s">
        <v>465</v>
      </c>
      <c r="G406" s="43"/>
      <c r="H406" s="43"/>
      <c r="I406" s="221"/>
      <c r="J406" s="43"/>
      <c r="K406" s="43"/>
      <c r="L406" s="47"/>
      <c r="M406" s="222"/>
      <c r="N406" s="223"/>
      <c r="O406" s="87"/>
      <c r="P406" s="87"/>
      <c r="Q406" s="87"/>
      <c r="R406" s="87"/>
      <c r="S406" s="87"/>
      <c r="T406" s="88"/>
      <c r="U406" s="41"/>
      <c r="V406" s="41"/>
      <c r="W406" s="41"/>
      <c r="X406" s="41"/>
      <c r="Y406" s="41"/>
      <c r="Z406" s="41"/>
      <c r="AA406" s="41"/>
      <c r="AB406" s="41"/>
      <c r="AC406" s="41"/>
      <c r="AD406" s="41"/>
      <c r="AE406" s="41"/>
      <c r="AT406" s="19" t="s">
        <v>139</v>
      </c>
      <c r="AU406" s="19" t="s">
        <v>84</v>
      </c>
    </row>
    <row r="407" s="13" customFormat="1">
      <c r="A407" s="13"/>
      <c r="B407" s="224"/>
      <c r="C407" s="225"/>
      <c r="D407" s="219" t="s">
        <v>130</v>
      </c>
      <c r="E407" s="226" t="s">
        <v>21</v>
      </c>
      <c r="F407" s="227" t="s">
        <v>466</v>
      </c>
      <c r="G407" s="225"/>
      <c r="H407" s="228">
        <v>241</v>
      </c>
      <c r="I407" s="229"/>
      <c r="J407" s="225"/>
      <c r="K407" s="225"/>
      <c r="L407" s="230"/>
      <c r="M407" s="231"/>
      <c r="N407" s="232"/>
      <c r="O407" s="232"/>
      <c r="P407" s="232"/>
      <c r="Q407" s="232"/>
      <c r="R407" s="232"/>
      <c r="S407" s="232"/>
      <c r="T407" s="23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34" t="s">
        <v>130</v>
      </c>
      <c r="AU407" s="234" t="s">
        <v>84</v>
      </c>
      <c r="AV407" s="13" t="s">
        <v>84</v>
      </c>
      <c r="AW407" s="13" t="s">
        <v>36</v>
      </c>
      <c r="AX407" s="13" t="s">
        <v>79</v>
      </c>
      <c r="AY407" s="234" t="s">
        <v>120</v>
      </c>
    </row>
    <row r="408" s="2" customFormat="1" ht="33" customHeight="1">
      <c r="A408" s="41"/>
      <c r="B408" s="42"/>
      <c r="C408" s="206" t="s">
        <v>467</v>
      </c>
      <c r="D408" s="206" t="s">
        <v>123</v>
      </c>
      <c r="E408" s="207" t="s">
        <v>468</v>
      </c>
      <c r="F408" s="208" t="s">
        <v>469</v>
      </c>
      <c r="G408" s="209" t="s">
        <v>175</v>
      </c>
      <c r="H408" s="210">
        <v>13.32</v>
      </c>
      <c r="I408" s="211"/>
      <c r="J408" s="212">
        <f>ROUND(I408*H408,2)</f>
        <v>0</v>
      </c>
      <c r="K408" s="208" t="s">
        <v>136</v>
      </c>
      <c r="L408" s="47"/>
      <c r="M408" s="213" t="s">
        <v>21</v>
      </c>
      <c r="N408" s="214" t="s">
        <v>45</v>
      </c>
      <c r="O408" s="87"/>
      <c r="P408" s="215">
        <f>O408*H408</f>
        <v>0</v>
      </c>
      <c r="Q408" s="215">
        <v>1.0000000000000001E-05</v>
      </c>
      <c r="R408" s="215">
        <f>Q408*H408</f>
        <v>0.00013320000000000001</v>
      </c>
      <c r="S408" s="215">
        <v>0</v>
      </c>
      <c r="T408" s="216">
        <f>S408*H408</f>
        <v>0</v>
      </c>
      <c r="U408" s="41"/>
      <c r="V408" s="41"/>
      <c r="W408" s="41"/>
      <c r="X408" s="41"/>
      <c r="Y408" s="41"/>
      <c r="Z408" s="41"/>
      <c r="AA408" s="41"/>
      <c r="AB408" s="41"/>
      <c r="AC408" s="41"/>
      <c r="AD408" s="41"/>
      <c r="AE408" s="41"/>
      <c r="AR408" s="217" t="s">
        <v>127</v>
      </c>
      <c r="AT408" s="217" t="s">
        <v>123</v>
      </c>
      <c r="AU408" s="217" t="s">
        <v>84</v>
      </c>
      <c r="AY408" s="19" t="s">
        <v>120</v>
      </c>
      <c r="BE408" s="218">
        <f>IF(N408="základní",J408,0)</f>
        <v>0</v>
      </c>
      <c r="BF408" s="218">
        <f>IF(N408="snížená",J408,0)</f>
        <v>0</v>
      </c>
      <c r="BG408" s="218">
        <f>IF(N408="zákl. přenesená",J408,0)</f>
        <v>0</v>
      </c>
      <c r="BH408" s="218">
        <f>IF(N408="sníž. přenesená",J408,0)</f>
        <v>0</v>
      </c>
      <c r="BI408" s="218">
        <f>IF(N408="nulová",J408,0)</f>
        <v>0</v>
      </c>
      <c r="BJ408" s="19" t="s">
        <v>79</v>
      </c>
      <c r="BK408" s="218">
        <f>ROUND(I408*H408,2)</f>
        <v>0</v>
      </c>
      <c r="BL408" s="19" t="s">
        <v>127</v>
      </c>
      <c r="BM408" s="217" t="s">
        <v>470</v>
      </c>
    </row>
    <row r="409" s="2" customFormat="1">
      <c r="A409" s="41"/>
      <c r="B409" s="42"/>
      <c r="C409" s="43"/>
      <c r="D409" s="219" t="s">
        <v>129</v>
      </c>
      <c r="E409" s="43"/>
      <c r="F409" s="220" t="s">
        <v>471</v>
      </c>
      <c r="G409" s="43"/>
      <c r="H409" s="43"/>
      <c r="I409" s="221"/>
      <c r="J409" s="43"/>
      <c r="K409" s="43"/>
      <c r="L409" s="47"/>
      <c r="M409" s="222"/>
      <c r="N409" s="223"/>
      <c r="O409" s="87"/>
      <c r="P409" s="87"/>
      <c r="Q409" s="87"/>
      <c r="R409" s="87"/>
      <c r="S409" s="87"/>
      <c r="T409" s="88"/>
      <c r="U409" s="41"/>
      <c r="V409" s="41"/>
      <c r="W409" s="41"/>
      <c r="X409" s="41"/>
      <c r="Y409" s="41"/>
      <c r="Z409" s="41"/>
      <c r="AA409" s="41"/>
      <c r="AB409" s="41"/>
      <c r="AC409" s="41"/>
      <c r="AD409" s="41"/>
      <c r="AE409" s="41"/>
      <c r="AT409" s="19" t="s">
        <v>129</v>
      </c>
      <c r="AU409" s="19" t="s">
        <v>84</v>
      </c>
    </row>
    <row r="410" s="2" customFormat="1">
      <c r="A410" s="41"/>
      <c r="B410" s="42"/>
      <c r="C410" s="43"/>
      <c r="D410" s="246" t="s">
        <v>139</v>
      </c>
      <c r="E410" s="43"/>
      <c r="F410" s="247" t="s">
        <v>472</v>
      </c>
      <c r="G410" s="43"/>
      <c r="H410" s="43"/>
      <c r="I410" s="221"/>
      <c r="J410" s="43"/>
      <c r="K410" s="43"/>
      <c r="L410" s="47"/>
      <c r="M410" s="222"/>
      <c r="N410" s="223"/>
      <c r="O410" s="87"/>
      <c r="P410" s="87"/>
      <c r="Q410" s="87"/>
      <c r="R410" s="87"/>
      <c r="S410" s="87"/>
      <c r="T410" s="88"/>
      <c r="U410" s="41"/>
      <c r="V410" s="41"/>
      <c r="W410" s="41"/>
      <c r="X410" s="41"/>
      <c r="Y410" s="41"/>
      <c r="Z410" s="41"/>
      <c r="AA410" s="41"/>
      <c r="AB410" s="41"/>
      <c r="AC410" s="41"/>
      <c r="AD410" s="41"/>
      <c r="AE410" s="41"/>
      <c r="AT410" s="19" t="s">
        <v>139</v>
      </c>
      <c r="AU410" s="19" t="s">
        <v>84</v>
      </c>
    </row>
    <row r="411" s="13" customFormat="1">
      <c r="A411" s="13"/>
      <c r="B411" s="224"/>
      <c r="C411" s="225"/>
      <c r="D411" s="219" t="s">
        <v>130</v>
      </c>
      <c r="E411" s="226" t="s">
        <v>21</v>
      </c>
      <c r="F411" s="227" t="s">
        <v>473</v>
      </c>
      <c r="G411" s="225"/>
      <c r="H411" s="228">
        <v>3.2400000000000002</v>
      </c>
      <c r="I411" s="229"/>
      <c r="J411" s="225"/>
      <c r="K411" s="225"/>
      <c r="L411" s="230"/>
      <c r="M411" s="231"/>
      <c r="N411" s="232"/>
      <c r="O411" s="232"/>
      <c r="P411" s="232"/>
      <c r="Q411" s="232"/>
      <c r="R411" s="232"/>
      <c r="S411" s="232"/>
      <c r="T411" s="23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34" t="s">
        <v>130</v>
      </c>
      <c r="AU411" s="234" t="s">
        <v>84</v>
      </c>
      <c r="AV411" s="13" t="s">
        <v>84</v>
      </c>
      <c r="AW411" s="13" t="s">
        <v>36</v>
      </c>
      <c r="AX411" s="13" t="s">
        <v>74</v>
      </c>
      <c r="AY411" s="234" t="s">
        <v>120</v>
      </c>
    </row>
    <row r="412" s="13" customFormat="1">
      <c r="A412" s="13"/>
      <c r="B412" s="224"/>
      <c r="C412" s="225"/>
      <c r="D412" s="219" t="s">
        <v>130</v>
      </c>
      <c r="E412" s="226" t="s">
        <v>21</v>
      </c>
      <c r="F412" s="227" t="s">
        <v>474</v>
      </c>
      <c r="G412" s="225"/>
      <c r="H412" s="228">
        <v>2.1600000000000001</v>
      </c>
      <c r="I412" s="229"/>
      <c r="J412" s="225"/>
      <c r="K412" s="225"/>
      <c r="L412" s="230"/>
      <c r="M412" s="231"/>
      <c r="N412" s="232"/>
      <c r="O412" s="232"/>
      <c r="P412" s="232"/>
      <c r="Q412" s="232"/>
      <c r="R412" s="232"/>
      <c r="S412" s="232"/>
      <c r="T412" s="23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34" t="s">
        <v>130</v>
      </c>
      <c r="AU412" s="234" t="s">
        <v>84</v>
      </c>
      <c r="AV412" s="13" t="s">
        <v>84</v>
      </c>
      <c r="AW412" s="13" t="s">
        <v>36</v>
      </c>
      <c r="AX412" s="13" t="s">
        <v>74</v>
      </c>
      <c r="AY412" s="234" t="s">
        <v>120</v>
      </c>
    </row>
    <row r="413" s="13" customFormat="1">
      <c r="A413" s="13"/>
      <c r="B413" s="224"/>
      <c r="C413" s="225"/>
      <c r="D413" s="219" t="s">
        <v>130</v>
      </c>
      <c r="E413" s="226" t="s">
        <v>21</v>
      </c>
      <c r="F413" s="227" t="s">
        <v>475</v>
      </c>
      <c r="G413" s="225"/>
      <c r="H413" s="228">
        <v>3.2400000000000002</v>
      </c>
      <c r="I413" s="229"/>
      <c r="J413" s="225"/>
      <c r="K413" s="225"/>
      <c r="L413" s="230"/>
      <c r="M413" s="231"/>
      <c r="N413" s="232"/>
      <c r="O413" s="232"/>
      <c r="P413" s="232"/>
      <c r="Q413" s="232"/>
      <c r="R413" s="232"/>
      <c r="S413" s="232"/>
      <c r="T413" s="23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34" t="s">
        <v>130</v>
      </c>
      <c r="AU413" s="234" t="s">
        <v>84</v>
      </c>
      <c r="AV413" s="13" t="s">
        <v>84</v>
      </c>
      <c r="AW413" s="13" t="s">
        <v>36</v>
      </c>
      <c r="AX413" s="13" t="s">
        <v>74</v>
      </c>
      <c r="AY413" s="234" t="s">
        <v>120</v>
      </c>
    </row>
    <row r="414" s="13" customFormat="1">
      <c r="A414" s="13"/>
      <c r="B414" s="224"/>
      <c r="C414" s="225"/>
      <c r="D414" s="219" t="s">
        <v>130</v>
      </c>
      <c r="E414" s="226" t="s">
        <v>21</v>
      </c>
      <c r="F414" s="227" t="s">
        <v>476</v>
      </c>
      <c r="G414" s="225"/>
      <c r="H414" s="228">
        <v>3.2400000000000002</v>
      </c>
      <c r="I414" s="229"/>
      <c r="J414" s="225"/>
      <c r="K414" s="225"/>
      <c r="L414" s="230"/>
      <c r="M414" s="231"/>
      <c r="N414" s="232"/>
      <c r="O414" s="232"/>
      <c r="P414" s="232"/>
      <c r="Q414" s="232"/>
      <c r="R414" s="232"/>
      <c r="S414" s="232"/>
      <c r="T414" s="23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34" t="s">
        <v>130</v>
      </c>
      <c r="AU414" s="234" t="s">
        <v>84</v>
      </c>
      <c r="AV414" s="13" t="s">
        <v>84</v>
      </c>
      <c r="AW414" s="13" t="s">
        <v>36</v>
      </c>
      <c r="AX414" s="13" t="s">
        <v>74</v>
      </c>
      <c r="AY414" s="234" t="s">
        <v>120</v>
      </c>
    </row>
    <row r="415" s="13" customFormat="1">
      <c r="A415" s="13"/>
      <c r="B415" s="224"/>
      <c r="C415" s="225"/>
      <c r="D415" s="219" t="s">
        <v>130</v>
      </c>
      <c r="E415" s="226" t="s">
        <v>21</v>
      </c>
      <c r="F415" s="227" t="s">
        <v>477</v>
      </c>
      <c r="G415" s="225"/>
      <c r="H415" s="228">
        <v>0.71999999999999997</v>
      </c>
      <c r="I415" s="229"/>
      <c r="J415" s="225"/>
      <c r="K415" s="225"/>
      <c r="L415" s="230"/>
      <c r="M415" s="231"/>
      <c r="N415" s="232"/>
      <c r="O415" s="232"/>
      <c r="P415" s="232"/>
      <c r="Q415" s="232"/>
      <c r="R415" s="232"/>
      <c r="S415" s="232"/>
      <c r="T415" s="23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34" t="s">
        <v>130</v>
      </c>
      <c r="AU415" s="234" t="s">
        <v>84</v>
      </c>
      <c r="AV415" s="13" t="s">
        <v>84</v>
      </c>
      <c r="AW415" s="13" t="s">
        <v>36</v>
      </c>
      <c r="AX415" s="13" t="s">
        <v>74</v>
      </c>
      <c r="AY415" s="234" t="s">
        <v>120</v>
      </c>
    </row>
    <row r="416" s="13" customFormat="1">
      <c r="A416" s="13"/>
      <c r="B416" s="224"/>
      <c r="C416" s="225"/>
      <c r="D416" s="219" t="s">
        <v>130</v>
      </c>
      <c r="E416" s="226" t="s">
        <v>21</v>
      </c>
      <c r="F416" s="227" t="s">
        <v>478</v>
      </c>
      <c r="G416" s="225"/>
      <c r="H416" s="228">
        <v>0.71999999999999997</v>
      </c>
      <c r="I416" s="229"/>
      <c r="J416" s="225"/>
      <c r="K416" s="225"/>
      <c r="L416" s="230"/>
      <c r="M416" s="231"/>
      <c r="N416" s="232"/>
      <c r="O416" s="232"/>
      <c r="P416" s="232"/>
      <c r="Q416" s="232"/>
      <c r="R416" s="232"/>
      <c r="S416" s="232"/>
      <c r="T416" s="23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34" t="s">
        <v>130</v>
      </c>
      <c r="AU416" s="234" t="s">
        <v>84</v>
      </c>
      <c r="AV416" s="13" t="s">
        <v>84</v>
      </c>
      <c r="AW416" s="13" t="s">
        <v>36</v>
      </c>
      <c r="AX416" s="13" t="s">
        <v>74</v>
      </c>
      <c r="AY416" s="234" t="s">
        <v>120</v>
      </c>
    </row>
    <row r="417" s="14" customFormat="1">
      <c r="A417" s="14"/>
      <c r="B417" s="235"/>
      <c r="C417" s="236"/>
      <c r="D417" s="219" t="s">
        <v>130</v>
      </c>
      <c r="E417" s="237" t="s">
        <v>21</v>
      </c>
      <c r="F417" s="238" t="s">
        <v>133</v>
      </c>
      <c r="G417" s="236"/>
      <c r="H417" s="239">
        <v>13.320000000000002</v>
      </c>
      <c r="I417" s="240"/>
      <c r="J417" s="236"/>
      <c r="K417" s="236"/>
      <c r="L417" s="241"/>
      <c r="M417" s="242"/>
      <c r="N417" s="243"/>
      <c r="O417" s="243"/>
      <c r="P417" s="243"/>
      <c r="Q417" s="243"/>
      <c r="R417" s="243"/>
      <c r="S417" s="243"/>
      <c r="T417" s="24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T417" s="245" t="s">
        <v>130</v>
      </c>
      <c r="AU417" s="245" t="s">
        <v>84</v>
      </c>
      <c r="AV417" s="14" t="s">
        <v>127</v>
      </c>
      <c r="AW417" s="14" t="s">
        <v>36</v>
      </c>
      <c r="AX417" s="14" t="s">
        <v>79</v>
      </c>
      <c r="AY417" s="245" t="s">
        <v>120</v>
      </c>
    </row>
    <row r="418" s="2" customFormat="1" ht="33" customHeight="1">
      <c r="A418" s="41"/>
      <c r="B418" s="42"/>
      <c r="C418" s="206" t="s">
        <v>479</v>
      </c>
      <c r="D418" s="206" t="s">
        <v>123</v>
      </c>
      <c r="E418" s="207" t="s">
        <v>480</v>
      </c>
      <c r="F418" s="208" t="s">
        <v>481</v>
      </c>
      <c r="G418" s="209" t="s">
        <v>175</v>
      </c>
      <c r="H418" s="210">
        <v>30</v>
      </c>
      <c r="I418" s="211"/>
      <c r="J418" s="212">
        <f>ROUND(I418*H418,2)</f>
        <v>0</v>
      </c>
      <c r="K418" s="208" t="s">
        <v>136</v>
      </c>
      <c r="L418" s="47"/>
      <c r="M418" s="213" t="s">
        <v>21</v>
      </c>
      <c r="N418" s="214" t="s">
        <v>45</v>
      </c>
      <c r="O418" s="87"/>
      <c r="P418" s="215">
        <f>O418*H418</f>
        <v>0</v>
      </c>
      <c r="Q418" s="215">
        <v>1.0000000000000001E-05</v>
      </c>
      <c r="R418" s="215">
        <f>Q418*H418</f>
        <v>0.00030000000000000003</v>
      </c>
      <c r="S418" s="215">
        <v>0</v>
      </c>
      <c r="T418" s="216">
        <f>S418*H418</f>
        <v>0</v>
      </c>
      <c r="U418" s="41"/>
      <c r="V418" s="41"/>
      <c r="W418" s="41"/>
      <c r="X418" s="41"/>
      <c r="Y418" s="41"/>
      <c r="Z418" s="41"/>
      <c r="AA418" s="41"/>
      <c r="AB418" s="41"/>
      <c r="AC418" s="41"/>
      <c r="AD418" s="41"/>
      <c r="AE418" s="41"/>
      <c r="AR418" s="217" t="s">
        <v>127</v>
      </c>
      <c r="AT418" s="217" t="s">
        <v>123</v>
      </c>
      <c r="AU418" s="217" t="s">
        <v>84</v>
      </c>
      <c r="AY418" s="19" t="s">
        <v>120</v>
      </c>
      <c r="BE418" s="218">
        <f>IF(N418="základní",J418,0)</f>
        <v>0</v>
      </c>
      <c r="BF418" s="218">
        <f>IF(N418="snížená",J418,0)</f>
        <v>0</v>
      </c>
      <c r="BG418" s="218">
        <f>IF(N418="zákl. přenesená",J418,0)</f>
        <v>0</v>
      </c>
      <c r="BH418" s="218">
        <f>IF(N418="sníž. přenesená",J418,0)</f>
        <v>0</v>
      </c>
      <c r="BI418" s="218">
        <f>IF(N418="nulová",J418,0)</f>
        <v>0</v>
      </c>
      <c r="BJ418" s="19" t="s">
        <v>79</v>
      </c>
      <c r="BK418" s="218">
        <f>ROUND(I418*H418,2)</f>
        <v>0</v>
      </c>
      <c r="BL418" s="19" t="s">
        <v>127</v>
      </c>
      <c r="BM418" s="217" t="s">
        <v>482</v>
      </c>
    </row>
    <row r="419" s="2" customFormat="1">
      <c r="A419" s="41"/>
      <c r="B419" s="42"/>
      <c r="C419" s="43"/>
      <c r="D419" s="219" t="s">
        <v>129</v>
      </c>
      <c r="E419" s="43"/>
      <c r="F419" s="220" t="s">
        <v>483</v>
      </c>
      <c r="G419" s="43"/>
      <c r="H419" s="43"/>
      <c r="I419" s="221"/>
      <c r="J419" s="43"/>
      <c r="K419" s="43"/>
      <c r="L419" s="47"/>
      <c r="M419" s="222"/>
      <c r="N419" s="223"/>
      <c r="O419" s="87"/>
      <c r="P419" s="87"/>
      <c r="Q419" s="87"/>
      <c r="R419" s="87"/>
      <c r="S419" s="87"/>
      <c r="T419" s="88"/>
      <c r="U419" s="41"/>
      <c r="V419" s="41"/>
      <c r="W419" s="41"/>
      <c r="X419" s="41"/>
      <c r="Y419" s="41"/>
      <c r="Z419" s="41"/>
      <c r="AA419" s="41"/>
      <c r="AB419" s="41"/>
      <c r="AC419" s="41"/>
      <c r="AD419" s="41"/>
      <c r="AE419" s="41"/>
      <c r="AT419" s="19" t="s">
        <v>129</v>
      </c>
      <c r="AU419" s="19" t="s">
        <v>84</v>
      </c>
    </row>
    <row r="420" s="2" customFormat="1">
      <c r="A420" s="41"/>
      <c r="B420" s="42"/>
      <c r="C420" s="43"/>
      <c r="D420" s="246" t="s">
        <v>139</v>
      </c>
      <c r="E420" s="43"/>
      <c r="F420" s="247" t="s">
        <v>484</v>
      </c>
      <c r="G420" s="43"/>
      <c r="H420" s="43"/>
      <c r="I420" s="221"/>
      <c r="J420" s="43"/>
      <c r="K420" s="43"/>
      <c r="L420" s="47"/>
      <c r="M420" s="222"/>
      <c r="N420" s="223"/>
      <c r="O420" s="87"/>
      <c r="P420" s="87"/>
      <c r="Q420" s="87"/>
      <c r="R420" s="87"/>
      <c r="S420" s="87"/>
      <c r="T420" s="88"/>
      <c r="U420" s="41"/>
      <c r="V420" s="41"/>
      <c r="W420" s="41"/>
      <c r="X420" s="41"/>
      <c r="Y420" s="41"/>
      <c r="Z420" s="41"/>
      <c r="AA420" s="41"/>
      <c r="AB420" s="41"/>
      <c r="AC420" s="41"/>
      <c r="AD420" s="41"/>
      <c r="AE420" s="41"/>
      <c r="AT420" s="19" t="s">
        <v>139</v>
      </c>
      <c r="AU420" s="19" t="s">
        <v>84</v>
      </c>
    </row>
    <row r="421" s="13" customFormat="1">
      <c r="A421" s="13"/>
      <c r="B421" s="224"/>
      <c r="C421" s="225"/>
      <c r="D421" s="219" t="s">
        <v>130</v>
      </c>
      <c r="E421" s="226" t="s">
        <v>21</v>
      </c>
      <c r="F421" s="227" t="s">
        <v>485</v>
      </c>
      <c r="G421" s="225"/>
      <c r="H421" s="228">
        <v>25.199999999999999</v>
      </c>
      <c r="I421" s="229"/>
      <c r="J421" s="225"/>
      <c r="K421" s="225"/>
      <c r="L421" s="230"/>
      <c r="M421" s="231"/>
      <c r="N421" s="232"/>
      <c r="O421" s="232"/>
      <c r="P421" s="232"/>
      <c r="Q421" s="232"/>
      <c r="R421" s="232"/>
      <c r="S421" s="232"/>
      <c r="T421" s="23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34" t="s">
        <v>130</v>
      </c>
      <c r="AU421" s="234" t="s">
        <v>84</v>
      </c>
      <c r="AV421" s="13" t="s">
        <v>84</v>
      </c>
      <c r="AW421" s="13" t="s">
        <v>36</v>
      </c>
      <c r="AX421" s="13" t="s">
        <v>74</v>
      </c>
      <c r="AY421" s="234" t="s">
        <v>120</v>
      </c>
    </row>
    <row r="422" s="13" customFormat="1">
      <c r="A422" s="13"/>
      <c r="B422" s="224"/>
      <c r="C422" s="225"/>
      <c r="D422" s="219" t="s">
        <v>130</v>
      </c>
      <c r="E422" s="226" t="s">
        <v>21</v>
      </c>
      <c r="F422" s="227" t="s">
        <v>486</v>
      </c>
      <c r="G422" s="225"/>
      <c r="H422" s="228">
        <v>4.7999999999999998</v>
      </c>
      <c r="I422" s="229"/>
      <c r="J422" s="225"/>
      <c r="K422" s="225"/>
      <c r="L422" s="230"/>
      <c r="M422" s="231"/>
      <c r="N422" s="232"/>
      <c r="O422" s="232"/>
      <c r="P422" s="232"/>
      <c r="Q422" s="232"/>
      <c r="R422" s="232"/>
      <c r="S422" s="232"/>
      <c r="T422" s="23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34" t="s">
        <v>130</v>
      </c>
      <c r="AU422" s="234" t="s">
        <v>84</v>
      </c>
      <c r="AV422" s="13" t="s">
        <v>84</v>
      </c>
      <c r="AW422" s="13" t="s">
        <v>36</v>
      </c>
      <c r="AX422" s="13" t="s">
        <v>74</v>
      </c>
      <c r="AY422" s="234" t="s">
        <v>120</v>
      </c>
    </row>
    <row r="423" s="14" customFormat="1">
      <c r="A423" s="14"/>
      <c r="B423" s="235"/>
      <c r="C423" s="236"/>
      <c r="D423" s="219" t="s">
        <v>130</v>
      </c>
      <c r="E423" s="237" t="s">
        <v>21</v>
      </c>
      <c r="F423" s="238" t="s">
        <v>133</v>
      </c>
      <c r="G423" s="236"/>
      <c r="H423" s="239">
        <v>30</v>
      </c>
      <c r="I423" s="240"/>
      <c r="J423" s="236"/>
      <c r="K423" s="236"/>
      <c r="L423" s="241"/>
      <c r="M423" s="242"/>
      <c r="N423" s="243"/>
      <c r="O423" s="243"/>
      <c r="P423" s="243"/>
      <c r="Q423" s="243"/>
      <c r="R423" s="243"/>
      <c r="S423" s="243"/>
      <c r="T423" s="24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45" t="s">
        <v>130</v>
      </c>
      <c r="AU423" s="245" t="s">
        <v>84</v>
      </c>
      <c r="AV423" s="14" t="s">
        <v>127</v>
      </c>
      <c r="AW423" s="14" t="s">
        <v>36</v>
      </c>
      <c r="AX423" s="14" t="s">
        <v>79</v>
      </c>
      <c r="AY423" s="245" t="s">
        <v>120</v>
      </c>
    </row>
    <row r="424" s="2" customFormat="1" ht="24.15" customHeight="1">
      <c r="A424" s="41"/>
      <c r="B424" s="42"/>
      <c r="C424" s="206" t="s">
        <v>487</v>
      </c>
      <c r="D424" s="206" t="s">
        <v>123</v>
      </c>
      <c r="E424" s="207" t="s">
        <v>488</v>
      </c>
      <c r="F424" s="208" t="s">
        <v>489</v>
      </c>
      <c r="G424" s="209" t="s">
        <v>175</v>
      </c>
      <c r="H424" s="210">
        <v>273.75</v>
      </c>
      <c r="I424" s="211"/>
      <c r="J424" s="212">
        <f>ROUND(I424*H424,2)</f>
        <v>0</v>
      </c>
      <c r="K424" s="208" t="s">
        <v>136</v>
      </c>
      <c r="L424" s="47"/>
      <c r="M424" s="213" t="s">
        <v>21</v>
      </c>
      <c r="N424" s="214" t="s">
        <v>45</v>
      </c>
      <c r="O424" s="87"/>
      <c r="P424" s="215">
        <f>O424*H424</f>
        <v>0</v>
      </c>
      <c r="Q424" s="215">
        <v>1.0000000000000001E-05</v>
      </c>
      <c r="R424" s="215">
        <f>Q424*H424</f>
        <v>0.0027375000000000003</v>
      </c>
      <c r="S424" s="215">
        <v>0</v>
      </c>
      <c r="T424" s="216">
        <f>S424*H424</f>
        <v>0</v>
      </c>
      <c r="U424" s="41"/>
      <c r="V424" s="41"/>
      <c r="W424" s="41"/>
      <c r="X424" s="41"/>
      <c r="Y424" s="41"/>
      <c r="Z424" s="41"/>
      <c r="AA424" s="41"/>
      <c r="AB424" s="41"/>
      <c r="AC424" s="41"/>
      <c r="AD424" s="41"/>
      <c r="AE424" s="41"/>
      <c r="AR424" s="217" t="s">
        <v>127</v>
      </c>
      <c r="AT424" s="217" t="s">
        <v>123</v>
      </c>
      <c r="AU424" s="217" t="s">
        <v>84</v>
      </c>
      <c r="AY424" s="19" t="s">
        <v>120</v>
      </c>
      <c r="BE424" s="218">
        <f>IF(N424="základní",J424,0)</f>
        <v>0</v>
      </c>
      <c r="BF424" s="218">
        <f>IF(N424="snížená",J424,0)</f>
        <v>0</v>
      </c>
      <c r="BG424" s="218">
        <f>IF(N424="zákl. přenesená",J424,0)</f>
        <v>0</v>
      </c>
      <c r="BH424" s="218">
        <f>IF(N424="sníž. přenesená",J424,0)</f>
        <v>0</v>
      </c>
      <c r="BI424" s="218">
        <f>IF(N424="nulová",J424,0)</f>
        <v>0</v>
      </c>
      <c r="BJ424" s="19" t="s">
        <v>79</v>
      </c>
      <c r="BK424" s="218">
        <f>ROUND(I424*H424,2)</f>
        <v>0</v>
      </c>
      <c r="BL424" s="19" t="s">
        <v>127</v>
      </c>
      <c r="BM424" s="217" t="s">
        <v>490</v>
      </c>
    </row>
    <row r="425" s="2" customFormat="1">
      <c r="A425" s="41"/>
      <c r="B425" s="42"/>
      <c r="C425" s="43"/>
      <c r="D425" s="219" t="s">
        <v>129</v>
      </c>
      <c r="E425" s="43"/>
      <c r="F425" s="220" t="s">
        <v>491</v>
      </c>
      <c r="G425" s="43"/>
      <c r="H425" s="43"/>
      <c r="I425" s="221"/>
      <c r="J425" s="43"/>
      <c r="K425" s="43"/>
      <c r="L425" s="47"/>
      <c r="M425" s="222"/>
      <c r="N425" s="223"/>
      <c r="O425" s="87"/>
      <c r="P425" s="87"/>
      <c r="Q425" s="87"/>
      <c r="R425" s="87"/>
      <c r="S425" s="87"/>
      <c r="T425" s="88"/>
      <c r="U425" s="41"/>
      <c r="V425" s="41"/>
      <c r="W425" s="41"/>
      <c r="X425" s="41"/>
      <c r="Y425" s="41"/>
      <c r="Z425" s="41"/>
      <c r="AA425" s="41"/>
      <c r="AB425" s="41"/>
      <c r="AC425" s="41"/>
      <c r="AD425" s="41"/>
      <c r="AE425" s="41"/>
      <c r="AT425" s="19" t="s">
        <v>129</v>
      </c>
      <c r="AU425" s="19" t="s">
        <v>84</v>
      </c>
    </row>
    <row r="426" s="2" customFormat="1">
      <c r="A426" s="41"/>
      <c r="B426" s="42"/>
      <c r="C426" s="43"/>
      <c r="D426" s="246" t="s">
        <v>139</v>
      </c>
      <c r="E426" s="43"/>
      <c r="F426" s="247" t="s">
        <v>492</v>
      </c>
      <c r="G426" s="43"/>
      <c r="H426" s="43"/>
      <c r="I426" s="221"/>
      <c r="J426" s="43"/>
      <c r="K426" s="43"/>
      <c r="L426" s="47"/>
      <c r="M426" s="222"/>
      <c r="N426" s="223"/>
      <c r="O426" s="87"/>
      <c r="P426" s="87"/>
      <c r="Q426" s="87"/>
      <c r="R426" s="87"/>
      <c r="S426" s="87"/>
      <c r="T426" s="88"/>
      <c r="U426" s="41"/>
      <c r="V426" s="41"/>
      <c r="W426" s="41"/>
      <c r="X426" s="41"/>
      <c r="Y426" s="41"/>
      <c r="Z426" s="41"/>
      <c r="AA426" s="41"/>
      <c r="AB426" s="41"/>
      <c r="AC426" s="41"/>
      <c r="AD426" s="41"/>
      <c r="AE426" s="41"/>
      <c r="AT426" s="19" t="s">
        <v>139</v>
      </c>
      <c r="AU426" s="19" t="s">
        <v>84</v>
      </c>
    </row>
    <row r="427" s="13" customFormat="1">
      <c r="A427" s="13"/>
      <c r="B427" s="224"/>
      <c r="C427" s="225"/>
      <c r="D427" s="219" t="s">
        <v>130</v>
      </c>
      <c r="E427" s="226" t="s">
        <v>21</v>
      </c>
      <c r="F427" s="227" t="s">
        <v>493</v>
      </c>
      <c r="G427" s="225"/>
      <c r="H427" s="228">
        <v>23.52</v>
      </c>
      <c r="I427" s="229"/>
      <c r="J427" s="225"/>
      <c r="K427" s="225"/>
      <c r="L427" s="230"/>
      <c r="M427" s="231"/>
      <c r="N427" s="232"/>
      <c r="O427" s="232"/>
      <c r="P427" s="232"/>
      <c r="Q427" s="232"/>
      <c r="R427" s="232"/>
      <c r="S427" s="232"/>
      <c r="T427" s="23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34" t="s">
        <v>130</v>
      </c>
      <c r="AU427" s="234" t="s">
        <v>84</v>
      </c>
      <c r="AV427" s="13" t="s">
        <v>84</v>
      </c>
      <c r="AW427" s="13" t="s">
        <v>36</v>
      </c>
      <c r="AX427" s="13" t="s">
        <v>74</v>
      </c>
      <c r="AY427" s="234" t="s">
        <v>120</v>
      </c>
    </row>
    <row r="428" s="13" customFormat="1">
      <c r="A428" s="13"/>
      <c r="B428" s="224"/>
      <c r="C428" s="225"/>
      <c r="D428" s="219" t="s">
        <v>130</v>
      </c>
      <c r="E428" s="226" t="s">
        <v>21</v>
      </c>
      <c r="F428" s="227" t="s">
        <v>494</v>
      </c>
      <c r="G428" s="225"/>
      <c r="H428" s="228">
        <v>13.44</v>
      </c>
      <c r="I428" s="229"/>
      <c r="J428" s="225"/>
      <c r="K428" s="225"/>
      <c r="L428" s="230"/>
      <c r="M428" s="231"/>
      <c r="N428" s="232"/>
      <c r="O428" s="232"/>
      <c r="P428" s="232"/>
      <c r="Q428" s="232"/>
      <c r="R428" s="232"/>
      <c r="S428" s="232"/>
      <c r="T428" s="23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34" t="s">
        <v>130</v>
      </c>
      <c r="AU428" s="234" t="s">
        <v>84</v>
      </c>
      <c r="AV428" s="13" t="s">
        <v>84</v>
      </c>
      <c r="AW428" s="13" t="s">
        <v>36</v>
      </c>
      <c r="AX428" s="13" t="s">
        <v>74</v>
      </c>
      <c r="AY428" s="234" t="s">
        <v>120</v>
      </c>
    </row>
    <row r="429" s="13" customFormat="1">
      <c r="A429" s="13"/>
      <c r="B429" s="224"/>
      <c r="C429" s="225"/>
      <c r="D429" s="219" t="s">
        <v>130</v>
      </c>
      <c r="E429" s="226" t="s">
        <v>21</v>
      </c>
      <c r="F429" s="227" t="s">
        <v>495</v>
      </c>
      <c r="G429" s="225"/>
      <c r="H429" s="228">
        <v>17.399999999999999</v>
      </c>
      <c r="I429" s="229"/>
      <c r="J429" s="225"/>
      <c r="K429" s="225"/>
      <c r="L429" s="230"/>
      <c r="M429" s="231"/>
      <c r="N429" s="232"/>
      <c r="O429" s="232"/>
      <c r="P429" s="232"/>
      <c r="Q429" s="232"/>
      <c r="R429" s="232"/>
      <c r="S429" s="232"/>
      <c r="T429" s="23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34" t="s">
        <v>130</v>
      </c>
      <c r="AU429" s="234" t="s">
        <v>84</v>
      </c>
      <c r="AV429" s="13" t="s">
        <v>84</v>
      </c>
      <c r="AW429" s="13" t="s">
        <v>36</v>
      </c>
      <c r="AX429" s="13" t="s">
        <v>74</v>
      </c>
      <c r="AY429" s="234" t="s">
        <v>120</v>
      </c>
    </row>
    <row r="430" s="13" customFormat="1">
      <c r="A430" s="13"/>
      <c r="B430" s="224"/>
      <c r="C430" s="225"/>
      <c r="D430" s="219" t="s">
        <v>130</v>
      </c>
      <c r="E430" s="226" t="s">
        <v>21</v>
      </c>
      <c r="F430" s="227" t="s">
        <v>496</v>
      </c>
      <c r="G430" s="225"/>
      <c r="H430" s="228">
        <v>17.399999999999999</v>
      </c>
      <c r="I430" s="229"/>
      <c r="J430" s="225"/>
      <c r="K430" s="225"/>
      <c r="L430" s="230"/>
      <c r="M430" s="231"/>
      <c r="N430" s="232"/>
      <c r="O430" s="232"/>
      <c r="P430" s="232"/>
      <c r="Q430" s="232"/>
      <c r="R430" s="232"/>
      <c r="S430" s="232"/>
      <c r="T430" s="23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34" t="s">
        <v>130</v>
      </c>
      <c r="AU430" s="234" t="s">
        <v>84</v>
      </c>
      <c r="AV430" s="13" t="s">
        <v>84</v>
      </c>
      <c r="AW430" s="13" t="s">
        <v>36</v>
      </c>
      <c r="AX430" s="13" t="s">
        <v>74</v>
      </c>
      <c r="AY430" s="234" t="s">
        <v>120</v>
      </c>
    </row>
    <row r="431" s="13" customFormat="1">
      <c r="A431" s="13"/>
      <c r="B431" s="224"/>
      <c r="C431" s="225"/>
      <c r="D431" s="219" t="s">
        <v>130</v>
      </c>
      <c r="E431" s="226" t="s">
        <v>21</v>
      </c>
      <c r="F431" s="227" t="s">
        <v>497</v>
      </c>
      <c r="G431" s="225"/>
      <c r="H431" s="228">
        <v>4.0350000000000001</v>
      </c>
      <c r="I431" s="229"/>
      <c r="J431" s="225"/>
      <c r="K431" s="225"/>
      <c r="L431" s="230"/>
      <c r="M431" s="231"/>
      <c r="N431" s="232"/>
      <c r="O431" s="232"/>
      <c r="P431" s="232"/>
      <c r="Q431" s="232"/>
      <c r="R431" s="232"/>
      <c r="S431" s="232"/>
      <c r="T431" s="23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34" t="s">
        <v>130</v>
      </c>
      <c r="AU431" s="234" t="s">
        <v>84</v>
      </c>
      <c r="AV431" s="13" t="s">
        <v>84</v>
      </c>
      <c r="AW431" s="13" t="s">
        <v>36</v>
      </c>
      <c r="AX431" s="13" t="s">
        <v>74</v>
      </c>
      <c r="AY431" s="234" t="s">
        <v>120</v>
      </c>
    </row>
    <row r="432" s="13" customFormat="1">
      <c r="A432" s="13"/>
      <c r="B432" s="224"/>
      <c r="C432" s="225"/>
      <c r="D432" s="219" t="s">
        <v>130</v>
      </c>
      <c r="E432" s="226" t="s">
        <v>21</v>
      </c>
      <c r="F432" s="227" t="s">
        <v>498</v>
      </c>
      <c r="G432" s="225"/>
      <c r="H432" s="228">
        <v>4.0350000000000001</v>
      </c>
      <c r="I432" s="229"/>
      <c r="J432" s="225"/>
      <c r="K432" s="225"/>
      <c r="L432" s="230"/>
      <c r="M432" s="231"/>
      <c r="N432" s="232"/>
      <c r="O432" s="232"/>
      <c r="P432" s="232"/>
      <c r="Q432" s="232"/>
      <c r="R432" s="232"/>
      <c r="S432" s="232"/>
      <c r="T432" s="23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34" t="s">
        <v>130</v>
      </c>
      <c r="AU432" s="234" t="s">
        <v>84</v>
      </c>
      <c r="AV432" s="13" t="s">
        <v>84</v>
      </c>
      <c r="AW432" s="13" t="s">
        <v>36</v>
      </c>
      <c r="AX432" s="13" t="s">
        <v>74</v>
      </c>
      <c r="AY432" s="234" t="s">
        <v>120</v>
      </c>
    </row>
    <row r="433" s="13" customFormat="1">
      <c r="A433" s="13"/>
      <c r="B433" s="224"/>
      <c r="C433" s="225"/>
      <c r="D433" s="219" t="s">
        <v>130</v>
      </c>
      <c r="E433" s="226" t="s">
        <v>21</v>
      </c>
      <c r="F433" s="227" t="s">
        <v>499</v>
      </c>
      <c r="G433" s="225"/>
      <c r="H433" s="228">
        <v>48.960000000000001</v>
      </c>
      <c r="I433" s="229"/>
      <c r="J433" s="225"/>
      <c r="K433" s="225"/>
      <c r="L433" s="230"/>
      <c r="M433" s="231"/>
      <c r="N433" s="232"/>
      <c r="O433" s="232"/>
      <c r="P433" s="232"/>
      <c r="Q433" s="232"/>
      <c r="R433" s="232"/>
      <c r="S433" s="232"/>
      <c r="T433" s="23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34" t="s">
        <v>130</v>
      </c>
      <c r="AU433" s="234" t="s">
        <v>84</v>
      </c>
      <c r="AV433" s="13" t="s">
        <v>84</v>
      </c>
      <c r="AW433" s="13" t="s">
        <v>36</v>
      </c>
      <c r="AX433" s="13" t="s">
        <v>74</v>
      </c>
      <c r="AY433" s="234" t="s">
        <v>120</v>
      </c>
    </row>
    <row r="434" s="13" customFormat="1">
      <c r="A434" s="13"/>
      <c r="B434" s="224"/>
      <c r="C434" s="225"/>
      <c r="D434" s="219" t="s">
        <v>130</v>
      </c>
      <c r="E434" s="226" t="s">
        <v>21</v>
      </c>
      <c r="F434" s="227" t="s">
        <v>500</v>
      </c>
      <c r="G434" s="225"/>
      <c r="H434" s="228">
        <v>48.960000000000001</v>
      </c>
      <c r="I434" s="229"/>
      <c r="J434" s="225"/>
      <c r="K434" s="225"/>
      <c r="L434" s="230"/>
      <c r="M434" s="231"/>
      <c r="N434" s="232"/>
      <c r="O434" s="232"/>
      <c r="P434" s="232"/>
      <c r="Q434" s="232"/>
      <c r="R434" s="232"/>
      <c r="S434" s="232"/>
      <c r="T434" s="23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34" t="s">
        <v>130</v>
      </c>
      <c r="AU434" s="234" t="s">
        <v>84</v>
      </c>
      <c r="AV434" s="13" t="s">
        <v>84</v>
      </c>
      <c r="AW434" s="13" t="s">
        <v>36</v>
      </c>
      <c r="AX434" s="13" t="s">
        <v>74</v>
      </c>
      <c r="AY434" s="234" t="s">
        <v>120</v>
      </c>
    </row>
    <row r="435" s="13" customFormat="1">
      <c r="A435" s="13"/>
      <c r="B435" s="224"/>
      <c r="C435" s="225"/>
      <c r="D435" s="219" t="s">
        <v>130</v>
      </c>
      <c r="E435" s="226" t="s">
        <v>21</v>
      </c>
      <c r="F435" s="227" t="s">
        <v>501</v>
      </c>
      <c r="G435" s="225"/>
      <c r="H435" s="228">
        <v>6.2400000000000002</v>
      </c>
      <c r="I435" s="229"/>
      <c r="J435" s="225"/>
      <c r="K435" s="225"/>
      <c r="L435" s="230"/>
      <c r="M435" s="231"/>
      <c r="N435" s="232"/>
      <c r="O435" s="232"/>
      <c r="P435" s="232"/>
      <c r="Q435" s="232"/>
      <c r="R435" s="232"/>
      <c r="S435" s="232"/>
      <c r="T435" s="23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34" t="s">
        <v>130</v>
      </c>
      <c r="AU435" s="234" t="s">
        <v>84</v>
      </c>
      <c r="AV435" s="13" t="s">
        <v>84</v>
      </c>
      <c r="AW435" s="13" t="s">
        <v>36</v>
      </c>
      <c r="AX435" s="13" t="s">
        <v>74</v>
      </c>
      <c r="AY435" s="234" t="s">
        <v>120</v>
      </c>
    </row>
    <row r="436" s="13" customFormat="1">
      <c r="A436" s="13"/>
      <c r="B436" s="224"/>
      <c r="C436" s="225"/>
      <c r="D436" s="219" t="s">
        <v>130</v>
      </c>
      <c r="E436" s="226" t="s">
        <v>21</v>
      </c>
      <c r="F436" s="227" t="s">
        <v>502</v>
      </c>
      <c r="G436" s="225"/>
      <c r="H436" s="228">
        <v>6.7199999999999998</v>
      </c>
      <c r="I436" s="229"/>
      <c r="J436" s="225"/>
      <c r="K436" s="225"/>
      <c r="L436" s="230"/>
      <c r="M436" s="231"/>
      <c r="N436" s="232"/>
      <c r="O436" s="232"/>
      <c r="P436" s="232"/>
      <c r="Q436" s="232"/>
      <c r="R436" s="232"/>
      <c r="S436" s="232"/>
      <c r="T436" s="23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34" t="s">
        <v>130</v>
      </c>
      <c r="AU436" s="234" t="s">
        <v>84</v>
      </c>
      <c r="AV436" s="13" t="s">
        <v>84</v>
      </c>
      <c r="AW436" s="13" t="s">
        <v>36</v>
      </c>
      <c r="AX436" s="13" t="s">
        <v>74</v>
      </c>
      <c r="AY436" s="234" t="s">
        <v>120</v>
      </c>
    </row>
    <row r="437" s="13" customFormat="1">
      <c r="A437" s="13"/>
      <c r="B437" s="224"/>
      <c r="C437" s="225"/>
      <c r="D437" s="219" t="s">
        <v>130</v>
      </c>
      <c r="E437" s="226" t="s">
        <v>21</v>
      </c>
      <c r="F437" s="227" t="s">
        <v>503</v>
      </c>
      <c r="G437" s="225"/>
      <c r="H437" s="228">
        <v>6.2400000000000002</v>
      </c>
      <c r="I437" s="229"/>
      <c r="J437" s="225"/>
      <c r="K437" s="225"/>
      <c r="L437" s="230"/>
      <c r="M437" s="231"/>
      <c r="N437" s="232"/>
      <c r="O437" s="232"/>
      <c r="P437" s="232"/>
      <c r="Q437" s="232"/>
      <c r="R437" s="232"/>
      <c r="S437" s="232"/>
      <c r="T437" s="23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34" t="s">
        <v>130</v>
      </c>
      <c r="AU437" s="234" t="s">
        <v>84</v>
      </c>
      <c r="AV437" s="13" t="s">
        <v>84</v>
      </c>
      <c r="AW437" s="13" t="s">
        <v>36</v>
      </c>
      <c r="AX437" s="13" t="s">
        <v>74</v>
      </c>
      <c r="AY437" s="234" t="s">
        <v>120</v>
      </c>
    </row>
    <row r="438" s="13" customFormat="1">
      <c r="A438" s="13"/>
      <c r="B438" s="224"/>
      <c r="C438" s="225"/>
      <c r="D438" s="219" t="s">
        <v>130</v>
      </c>
      <c r="E438" s="226" t="s">
        <v>21</v>
      </c>
      <c r="F438" s="227" t="s">
        <v>504</v>
      </c>
      <c r="G438" s="225"/>
      <c r="H438" s="228">
        <v>6.7199999999999998</v>
      </c>
      <c r="I438" s="229"/>
      <c r="J438" s="225"/>
      <c r="K438" s="225"/>
      <c r="L438" s="230"/>
      <c r="M438" s="231"/>
      <c r="N438" s="232"/>
      <c r="O438" s="232"/>
      <c r="P438" s="232"/>
      <c r="Q438" s="232"/>
      <c r="R438" s="232"/>
      <c r="S438" s="232"/>
      <c r="T438" s="23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34" t="s">
        <v>130</v>
      </c>
      <c r="AU438" s="234" t="s">
        <v>84</v>
      </c>
      <c r="AV438" s="13" t="s">
        <v>84</v>
      </c>
      <c r="AW438" s="13" t="s">
        <v>36</v>
      </c>
      <c r="AX438" s="13" t="s">
        <v>74</v>
      </c>
      <c r="AY438" s="234" t="s">
        <v>120</v>
      </c>
    </row>
    <row r="439" s="13" customFormat="1">
      <c r="A439" s="13"/>
      <c r="B439" s="224"/>
      <c r="C439" s="225"/>
      <c r="D439" s="219" t="s">
        <v>130</v>
      </c>
      <c r="E439" s="226" t="s">
        <v>21</v>
      </c>
      <c r="F439" s="227" t="s">
        <v>505</v>
      </c>
      <c r="G439" s="225"/>
      <c r="H439" s="228">
        <v>16.32</v>
      </c>
      <c r="I439" s="229"/>
      <c r="J439" s="225"/>
      <c r="K439" s="225"/>
      <c r="L439" s="230"/>
      <c r="M439" s="231"/>
      <c r="N439" s="232"/>
      <c r="O439" s="232"/>
      <c r="P439" s="232"/>
      <c r="Q439" s="232"/>
      <c r="R439" s="232"/>
      <c r="S439" s="232"/>
      <c r="T439" s="23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34" t="s">
        <v>130</v>
      </c>
      <c r="AU439" s="234" t="s">
        <v>84</v>
      </c>
      <c r="AV439" s="13" t="s">
        <v>84</v>
      </c>
      <c r="AW439" s="13" t="s">
        <v>36</v>
      </c>
      <c r="AX439" s="13" t="s">
        <v>74</v>
      </c>
      <c r="AY439" s="234" t="s">
        <v>120</v>
      </c>
    </row>
    <row r="440" s="13" customFormat="1">
      <c r="A440" s="13"/>
      <c r="B440" s="224"/>
      <c r="C440" s="225"/>
      <c r="D440" s="219" t="s">
        <v>130</v>
      </c>
      <c r="E440" s="226" t="s">
        <v>21</v>
      </c>
      <c r="F440" s="227" t="s">
        <v>506</v>
      </c>
      <c r="G440" s="225"/>
      <c r="H440" s="228">
        <v>13.44</v>
      </c>
      <c r="I440" s="229"/>
      <c r="J440" s="225"/>
      <c r="K440" s="225"/>
      <c r="L440" s="230"/>
      <c r="M440" s="231"/>
      <c r="N440" s="232"/>
      <c r="O440" s="232"/>
      <c r="P440" s="232"/>
      <c r="Q440" s="232"/>
      <c r="R440" s="232"/>
      <c r="S440" s="232"/>
      <c r="T440" s="23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34" t="s">
        <v>130</v>
      </c>
      <c r="AU440" s="234" t="s">
        <v>84</v>
      </c>
      <c r="AV440" s="13" t="s">
        <v>84</v>
      </c>
      <c r="AW440" s="13" t="s">
        <v>36</v>
      </c>
      <c r="AX440" s="13" t="s">
        <v>74</v>
      </c>
      <c r="AY440" s="234" t="s">
        <v>120</v>
      </c>
    </row>
    <row r="441" s="13" customFormat="1">
      <c r="A441" s="13"/>
      <c r="B441" s="224"/>
      <c r="C441" s="225"/>
      <c r="D441" s="219" t="s">
        <v>130</v>
      </c>
      <c r="E441" s="226" t="s">
        <v>21</v>
      </c>
      <c r="F441" s="227" t="s">
        <v>507</v>
      </c>
      <c r="G441" s="225"/>
      <c r="H441" s="228">
        <v>13.44</v>
      </c>
      <c r="I441" s="229"/>
      <c r="J441" s="225"/>
      <c r="K441" s="225"/>
      <c r="L441" s="230"/>
      <c r="M441" s="231"/>
      <c r="N441" s="232"/>
      <c r="O441" s="232"/>
      <c r="P441" s="232"/>
      <c r="Q441" s="232"/>
      <c r="R441" s="232"/>
      <c r="S441" s="232"/>
      <c r="T441" s="23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234" t="s">
        <v>130</v>
      </c>
      <c r="AU441" s="234" t="s">
        <v>84</v>
      </c>
      <c r="AV441" s="13" t="s">
        <v>84</v>
      </c>
      <c r="AW441" s="13" t="s">
        <v>36</v>
      </c>
      <c r="AX441" s="13" t="s">
        <v>74</v>
      </c>
      <c r="AY441" s="234" t="s">
        <v>120</v>
      </c>
    </row>
    <row r="442" s="13" customFormat="1">
      <c r="A442" s="13"/>
      <c r="B442" s="224"/>
      <c r="C442" s="225"/>
      <c r="D442" s="219" t="s">
        <v>130</v>
      </c>
      <c r="E442" s="226" t="s">
        <v>21</v>
      </c>
      <c r="F442" s="227" t="s">
        <v>508</v>
      </c>
      <c r="G442" s="225"/>
      <c r="H442" s="228">
        <v>6.7199999999999998</v>
      </c>
      <c r="I442" s="229"/>
      <c r="J442" s="225"/>
      <c r="K442" s="225"/>
      <c r="L442" s="230"/>
      <c r="M442" s="231"/>
      <c r="N442" s="232"/>
      <c r="O442" s="232"/>
      <c r="P442" s="232"/>
      <c r="Q442" s="232"/>
      <c r="R442" s="232"/>
      <c r="S442" s="232"/>
      <c r="T442" s="23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34" t="s">
        <v>130</v>
      </c>
      <c r="AU442" s="234" t="s">
        <v>84</v>
      </c>
      <c r="AV442" s="13" t="s">
        <v>84</v>
      </c>
      <c r="AW442" s="13" t="s">
        <v>36</v>
      </c>
      <c r="AX442" s="13" t="s">
        <v>74</v>
      </c>
      <c r="AY442" s="234" t="s">
        <v>120</v>
      </c>
    </row>
    <row r="443" s="13" customFormat="1">
      <c r="A443" s="13"/>
      <c r="B443" s="224"/>
      <c r="C443" s="225"/>
      <c r="D443" s="219" t="s">
        <v>130</v>
      </c>
      <c r="E443" s="226" t="s">
        <v>21</v>
      </c>
      <c r="F443" s="227" t="s">
        <v>509</v>
      </c>
      <c r="G443" s="225"/>
      <c r="H443" s="228">
        <v>6.7199999999999998</v>
      </c>
      <c r="I443" s="229"/>
      <c r="J443" s="225"/>
      <c r="K443" s="225"/>
      <c r="L443" s="230"/>
      <c r="M443" s="231"/>
      <c r="N443" s="232"/>
      <c r="O443" s="232"/>
      <c r="P443" s="232"/>
      <c r="Q443" s="232"/>
      <c r="R443" s="232"/>
      <c r="S443" s="232"/>
      <c r="T443" s="23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34" t="s">
        <v>130</v>
      </c>
      <c r="AU443" s="234" t="s">
        <v>84</v>
      </c>
      <c r="AV443" s="13" t="s">
        <v>84</v>
      </c>
      <c r="AW443" s="13" t="s">
        <v>36</v>
      </c>
      <c r="AX443" s="13" t="s">
        <v>74</v>
      </c>
      <c r="AY443" s="234" t="s">
        <v>120</v>
      </c>
    </row>
    <row r="444" s="13" customFormat="1">
      <c r="A444" s="13"/>
      <c r="B444" s="224"/>
      <c r="C444" s="225"/>
      <c r="D444" s="219" t="s">
        <v>130</v>
      </c>
      <c r="E444" s="226" t="s">
        <v>21</v>
      </c>
      <c r="F444" s="227" t="s">
        <v>510</v>
      </c>
      <c r="G444" s="225"/>
      <c r="H444" s="228">
        <v>6.7199999999999998</v>
      </c>
      <c r="I444" s="229"/>
      <c r="J444" s="225"/>
      <c r="K444" s="225"/>
      <c r="L444" s="230"/>
      <c r="M444" s="231"/>
      <c r="N444" s="232"/>
      <c r="O444" s="232"/>
      <c r="P444" s="232"/>
      <c r="Q444" s="232"/>
      <c r="R444" s="232"/>
      <c r="S444" s="232"/>
      <c r="T444" s="23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34" t="s">
        <v>130</v>
      </c>
      <c r="AU444" s="234" t="s">
        <v>84</v>
      </c>
      <c r="AV444" s="13" t="s">
        <v>84</v>
      </c>
      <c r="AW444" s="13" t="s">
        <v>36</v>
      </c>
      <c r="AX444" s="13" t="s">
        <v>74</v>
      </c>
      <c r="AY444" s="234" t="s">
        <v>120</v>
      </c>
    </row>
    <row r="445" s="13" customFormat="1">
      <c r="A445" s="13"/>
      <c r="B445" s="224"/>
      <c r="C445" s="225"/>
      <c r="D445" s="219" t="s">
        <v>130</v>
      </c>
      <c r="E445" s="226" t="s">
        <v>21</v>
      </c>
      <c r="F445" s="227" t="s">
        <v>511</v>
      </c>
      <c r="G445" s="225"/>
      <c r="H445" s="228">
        <v>6.7199999999999998</v>
      </c>
      <c r="I445" s="229"/>
      <c r="J445" s="225"/>
      <c r="K445" s="225"/>
      <c r="L445" s="230"/>
      <c r="M445" s="231"/>
      <c r="N445" s="232"/>
      <c r="O445" s="232"/>
      <c r="P445" s="232"/>
      <c r="Q445" s="232"/>
      <c r="R445" s="232"/>
      <c r="S445" s="232"/>
      <c r="T445" s="23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34" t="s">
        <v>130</v>
      </c>
      <c r="AU445" s="234" t="s">
        <v>84</v>
      </c>
      <c r="AV445" s="13" t="s">
        <v>84</v>
      </c>
      <c r="AW445" s="13" t="s">
        <v>36</v>
      </c>
      <c r="AX445" s="13" t="s">
        <v>74</v>
      </c>
      <c r="AY445" s="234" t="s">
        <v>120</v>
      </c>
    </row>
    <row r="446" s="14" customFormat="1">
      <c r="A446" s="14"/>
      <c r="B446" s="235"/>
      <c r="C446" s="236"/>
      <c r="D446" s="219" t="s">
        <v>130</v>
      </c>
      <c r="E446" s="237" t="s">
        <v>21</v>
      </c>
      <c r="F446" s="238" t="s">
        <v>133</v>
      </c>
      <c r="G446" s="236"/>
      <c r="H446" s="239">
        <v>273.75000000000006</v>
      </c>
      <c r="I446" s="240"/>
      <c r="J446" s="236"/>
      <c r="K446" s="236"/>
      <c r="L446" s="241"/>
      <c r="M446" s="242"/>
      <c r="N446" s="243"/>
      <c r="O446" s="243"/>
      <c r="P446" s="243"/>
      <c r="Q446" s="243"/>
      <c r="R446" s="243"/>
      <c r="S446" s="243"/>
      <c r="T446" s="24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T446" s="245" t="s">
        <v>130</v>
      </c>
      <c r="AU446" s="245" t="s">
        <v>84</v>
      </c>
      <c r="AV446" s="14" t="s">
        <v>127</v>
      </c>
      <c r="AW446" s="14" t="s">
        <v>36</v>
      </c>
      <c r="AX446" s="14" t="s">
        <v>79</v>
      </c>
      <c r="AY446" s="245" t="s">
        <v>120</v>
      </c>
    </row>
    <row r="447" s="2" customFormat="1" ht="24.15" customHeight="1">
      <c r="A447" s="41"/>
      <c r="B447" s="42"/>
      <c r="C447" s="206" t="s">
        <v>512</v>
      </c>
      <c r="D447" s="206" t="s">
        <v>123</v>
      </c>
      <c r="E447" s="207" t="s">
        <v>513</v>
      </c>
      <c r="F447" s="208" t="s">
        <v>514</v>
      </c>
      <c r="G447" s="209" t="s">
        <v>175</v>
      </c>
      <c r="H447" s="210">
        <v>3.3599999999999999</v>
      </c>
      <c r="I447" s="211"/>
      <c r="J447" s="212">
        <f>ROUND(I447*H447,2)</f>
        <v>0</v>
      </c>
      <c r="K447" s="208" t="s">
        <v>136</v>
      </c>
      <c r="L447" s="47"/>
      <c r="M447" s="213" t="s">
        <v>21</v>
      </c>
      <c r="N447" s="214" t="s">
        <v>45</v>
      </c>
      <c r="O447" s="87"/>
      <c r="P447" s="215">
        <f>O447*H447</f>
        <v>0</v>
      </c>
      <c r="Q447" s="215">
        <v>1.0000000000000001E-05</v>
      </c>
      <c r="R447" s="215">
        <f>Q447*H447</f>
        <v>3.3600000000000004E-05</v>
      </c>
      <c r="S447" s="215">
        <v>0</v>
      </c>
      <c r="T447" s="216">
        <f>S447*H447</f>
        <v>0</v>
      </c>
      <c r="U447" s="41"/>
      <c r="V447" s="41"/>
      <c r="W447" s="41"/>
      <c r="X447" s="41"/>
      <c r="Y447" s="41"/>
      <c r="Z447" s="41"/>
      <c r="AA447" s="41"/>
      <c r="AB447" s="41"/>
      <c r="AC447" s="41"/>
      <c r="AD447" s="41"/>
      <c r="AE447" s="41"/>
      <c r="AR447" s="217" t="s">
        <v>127</v>
      </c>
      <c r="AT447" s="217" t="s">
        <v>123</v>
      </c>
      <c r="AU447" s="217" t="s">
        <v>84</v>
      </c>
      <c r="AY447" s="19" t="s">
        <v>120</v>
      </c>
      <c r="BE447" s="218">
        <f>IF(N447="základní",J447,0)</f>
        <v>0</v>
      </c>
      <c r="BF447" s="218">
        <f>IF(N447="snížená",J447,0)</f>
        <v>0</v>
      </c>
      <c r="BG447" s="218">
        <f>IF(N447="zákl. přenesená",J447,0)</f>
        <v>0</v>
      </c>
      <c r="BH447" s="218">
        <f>IF(N447="sníž. přenesená",J447,0)</f>
        <v>0</v>
      </c>
      <c r="BI447" s="218">
        <f>IF(N447="nulová",J447,0)</f>
        <v>0</v>
      </c>
      <c r="BJ447" s="19" t="s">
        <v>79</v>
      </c>
      <c r="BK447" s="218">
        <f>ROUND(I447*H447,2)</f>
        <v>0</v>
      </c>
      <c r="BL447" s="19" t="s">
        <v>127</v>
      </c>
      <c r="BM447" s="217" t="s">
        <v>515</v>
      </c>
    </row>
    <row r="448" s="2" customFormat="1">
      <c r="A448" s="41"/>
      <c r="B448" s="42"/>
      <c r="C448" s="43"/>
      <c r="D448" s="219" t="s">
        <v>129</v>
      </c>
      <c r="E448" s="43"/>
      <c r="F448" s="220" t="s">
        <v>516</v>
      </c>
      <c r="G448" s="43"/>
      <c r="H448" s="43"/>
      <c r="I448" s="221"/>
      <c r="J448" s="43"/>
      <c r="K448" s="43"/>
      <c r="L448" s="47"/>
      <c r="M448" s="222"/>
      <c r="N448" s="223"/>
      <c r="O448" s="87"/>
      <c r="P448" s="87"/>
      <c r="Q448" s="87"/>
      <c r="R448" s="87"/>
      <c r="S448" s="87"/>
      <c r="T448" s="88"/>
      <c r="U448" s="41"/>
      <c r="V448" s="41"/>
      <c r="W448" s="41"/>
      <c r="X448" s="41"/>
      <c r="Y448" s="41"/>
      <c r="Z448" s="41"/>
      <c r="AA448" s="41"/>
      <c r="AB448" s="41"/>
      <c r="AC448" s="41"/>
      <c r="AD448" s="41"/>
      <c r="AE448" s="41"/>
      <c r="AT448" s="19" t="s">
        <v>129</v>
      </c>
      <c r="AU448" s="19" t="s">
        <v>84</v>
      </c>
    </row>
    <row r="449" s="2" customFormat="1">
      <c r="A449" s="41"/>
      <c r="B449" s="42"/>
      <c r="C449" s="43"/>
      <c r="D449" s="246" t="s">
        <v>139</v>
      </c>
      <c r="E449" s="43"/>
      <c r="F449" s="247" t="s">
        <v>517</v>
      </c>
      <c r="G449" s="43"/>
      <c r="H449" s="43"/>
      <c r="I449" s="221"/>
      <c r="J449" s="43"/>
      <c r="K449" s="43"/>
      <c r="L449" s="47"/>
      <c r="M449" s="222"/>
      <c r="N449" s="223"/>
      <c r="O449" s="87"/>
      <c r="P449" s="87"/>
      <c r="Q449" s="87"/>
      <c r="R449" s="87"/>
      <c r="S449" s="87"/>
      <c r="T449" s="88"/>
      <c r="U449" s="41"/>
      <c r="V449" s="41"/>
      <c r="W449" s="41"/>
      <c r="X449" s="41"/>
      <c r="Y449" s="41"/>
      <c r="Z449" s="41"/>
      <c r="AA449" s="41"/>
      <c r="AB449" s="41"/>
      <c r="AC449" s="41"/>
      <c r="AD449" s="41"/>
      <c r="AE449" s="41"/>
      <c r="AT449" s="19" t="s">
        <v>139</v>
      </c>
      <c r="AU449" s="19" t="s">
        <v>84</v>
      </c>
    </row>
    <row r="450" s="13" customFormat="1">
      <c r="A450" s="13"/>
      <c r="B450" s="224"/>
      <c r="C450" s="225"/>
      <c r="D450" s="219" t="s">
        <v>130</v>
      </c>
      <c r="E450" s="226" t="s">
        <v>21</v>
      </c>
      <c r="F450" s="227" t="s">
        <v>518</v>
      </c>
      <c r="G450" s="225"/>
      <c r="H450" s="228">
        <v>3.3599999999999999</v>
      </c>
      <c r="I450" s="229"/>
      <c r="J450" s="225"/>
      <c r="K450" s="225"/>
      <c r="L450" s="230"/>
      <c r="M450" s="231"/>
      <c r="N450" s="232"/>
      <c r="O450" s="232"/>
      <c r="P450" s="232"/>
      <c r="Q450" s="232"/>
      <c r="R450" s="232"/>
      <c r="S450" s="232"/>
      <c r="T450" s="23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34" t="s">
        <v>130</v>
      </c>
      <c r="AU450" s="234" t="s">
        <v>84</v>
      </c>
      <c r="AV450" s="13" t="s">
        <v>84</v>
      </c>
      <c r="AW450" s="13" t="s">
        <v>36</v>
      </c>
      <c r="AX450" s="13" t="s">
        <v>79</v>
      </c>
      <c r="AY450" s="234" t="s">
        <v>120</v>
      </c>
    </row>
    <row r="451" s="2" customFormat="1" ht="21.75" customHeight="1">
      <c r="A451" s="41"/>
      <c r="B451" s="42"/>
      <c r="C451" s="206" t="s">
        <v>519</v>
      </c>
      <c r="D451" s="206" t="s">
        <v>123</v>
      </c>
      <c r="E451" s="207" t="s">
        <v>520</v>
      </c>
      <c r="F451" s="208" t="s">
        <v>521</v>
      </c>
      <c r="G451" s="209" t="s">
        <v>175</v>
      </c>
      <c r="H451" s="210">
        <v>15.75</v>
      </c>
      <c r="I451" s="211"/>
      <c r="J451" s="212">
        <f>ROUND(I451*H451,2)</f>
        <v>0</v>
      </c>
      <c r="K451" s="208" t="s">
        <v>136</v>
      </c>
      <c r="L451" s="47"/>
      <c r="M451" s="213" t="s">
        <v>21</v>
      </c>
      <c r="N451" s="214" t="s">
        <v>45</v>
      </c>
      <c r="O451" s="87"/>
      <c r="P451" s="215">
        <f>O451*H451</f>
        <v>0</v>
      </c>
      <c r="Q451" s="215">
        <v>1.0000000000000001E-05</v>
      </c>
      <c r="R451" s="215">
        <f>Q451*H451</f>
        <v>0.00015750000000000001</v>
      </c>
      <c r="S451" s="215">
        <v>0</v>
      </c>
      <c r="T451" s="216">
        <f>S451*H451</f>
        <v>0</v>
      </c>
      <c r="U451" s="41"/>
      <c r="V451" s="41"/>
      <c r="W451" s="41"/>
      <c r="X451" s="41"/>
      <c r="Y451" s="41"/>
      <c r="Z451" s="41"/>
      <c r="AA451" s="41"/>
      <c r="AB451" s="41"/>
      <c r="AC451" s="41"/>
      <c r="AD451" s="41"/>
      <c r="AE451" s="41"/>
      <c r="AR451" s="217" t="s">
        <v>127</v>
      </c>
      <c r="AT451" s="217" t="s">
        <v>123</v>
      </c>
      <c r="AU451" s="217" t="s">
        <v>84</v>
      </c>
      <c r="AY451" s="19" t="s">
        <v>120</v>
      </c>
      <c r="BE451" s="218">
        <f>IF(N451="základní",J451,0)</f>
        <v>0</v>
      </c>
      <c r="BF451" s="218">
        <f>IF(N451="snížená",J451,0)</f>
        <v>0</v>
      </c>
      <c r="BG451" s="218">
        <f>IF(N451="zákl. přenesená",J451,0)</f>
        <v>0</v>
      </c>
      <c r="BH451" s="218">
        <f>IF(N451="sníž. přenesená",J451,0)</f>
        <v>0</v>
      </c>
      <c r="BI451" s="218">
        <f>IF(N451="nulová",J451,0)</f>
        <v>0</v>
      </c>
      <c r="BJ451" s="19" t="s">
        <v>79</v>
      </c>
      <c r="BK451" s="218">
        <f>ROUND(I451*H451,2)</f>
        <v>0</v>
      </c>
      <c r="BL451" s="19" t="s">
        <v>127</v>
      </c>
      <c r="BM451" s="217" t="s">
        <v>522</v>
      </c>
    </row>
    <row r="452" s="2" customFormat="1">
      <c r="A452" s="41"/>
      <c r="B452" s="42"/>
      <c r="C452" s="43"/>
      <c r="D452" s="219" t="s">
        <v>129</v>
      </c>
      <c r="E452" s="43"/>
      <c r="F452" s="220" t="s">
        <v>523</v>
      </c>
      <c r="G452" s="43"/>
      <c r="H452" s="43"/>
      <c r="I452" s="221"/>
      <c r="J452" s="43"/>
      <c r="K452" s="43"/>
      <c r="L452" s="47"/>
      <c r="M452" s="222"/>
      <c r="N452" s="223"/>
      <c r="O452" s="87"/>
      <c r="P452" s="87"/>
      <c r="Q452" s="87"/>
      <c r="R452" s="87"/>
      <c r="S452" s="87"/>
      <c r="T452" s="88"/>
      <c r="U452" s="41"/>
      <c r="V452" s="41"/>
      <c r="W452" s="41"/>
      <c r="X452" s="41"/>
      <c r="Y452" s="41"/>
      <c r="Z452" s="41"/>
      <c r="AA452" s="41"/>
      <c r="AB452" s="41"/>
      <c r="AC452" s="41"/>
      <c r="AD452" s="41"/>
      <c r="AE452" s="41"/>
      <c r="AT452" s="19" t="s">
        <v>129</v>
      </c>
      <c r="AU452" s="19" t="s">
        <v>84</v>
      </c>
    </row>
    <row r="453" s="2" customFormat="1">
      <c r="A453" s="41"/>
      <c r="B453" s="42"/>
      <c r="C453" s="43"/>
      <c r="D453" s="246" t="s">
        <v>139</v>
      </c>
      <c r="E453" s="43"/>
      <c r="F453" s="247" t="s">
        <v>524</v>
      </c>
      <c r="G453" s="43"/>
      <c r="H453" s="43"/>
      <c r="I453" s="221"/>
      <c r="J453" s="43"/>
      <c r="K453" s="43"/>
      <c r="L453" s="47"/>
      <c r="M453" s="222"/>
      <c r="N453" s="223"/>
      <c r="O453" s="87"/>
      <c r="P453" s="87"/>
      <c r="Q453" s="87"/>
      <c r="R453" s="87"/>
      <c r="S453" s="87"/>
      <c r="T453" s="88"/>
      <c r="U453" s="41"/>
      <c r="V453" s="41"/>
      <c r="W453" s="41"/>
      <c r="X453" s="41"/>
      <c r="Y453" s="41"/>
      <c r="Z453" s="41"/>
      <c r="AA453" s="41"/>
      <c r="AB453" s="41"/>
      <c r="AC453" s="41"/>
      <c r="AD453" s="41"/>
      <c r="AE453" s="41"/>
      <c r="AT453" s="19" t="s">
        <v>139</v>
      </c>
      <c r="AU453" s="19" t="s">
        <v>84</v>
      </c>
    </row>
    <row r="454" s="13" customFormat="1">
      <c r="A454" s="13"/>
      <c r="B454" s="224"/>
      <c r="C454" s="225"/>
      <c r="D454" s="219" t="s">
        <v>130</v>
      </c>
      <c r="E454" s="226" t="s">
        <v>21</v>
      </c>
      <c r="F454" s="227" t="s">
        <v>525</v>
      </c>
      <c r="G454" s="225"/>
      <c r="H454" s="228">
        <v>5.25</v>
      </c>
      <c r="I454" s="229"/>
      <c r="J454" s="225"/>
      <c r="K454" s="225"/>
      <c r="L454" s="230"/>
      <c r="M454" s="231"/>
      <c r="N454" s="232"/>
      <c r="O454" s="232"/>
      <c r="P454" s="232"/>
      <c r="Q454" s="232"/>
      <c r="R454" s="232"/>
      <c r="S454" s="232"/>
      <c r="T454" s="23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34" t="s">
        <v>130</v>
      </c>
      <c r="AU454" s="234" t="s">
        <v>84</v>
      </c>
      <c r="AV454" s="13" t="s">
        <v>84</v>
      </c>
      <c r="AW454" s="13" t="s">
        <v>36</v>
      </c>
      <c r="AX454" s="13" t="s">
        <v>74</v>
      </c>
      <c r="AY454" s="234" t="s">
        <v>120</v>
      </c>
    </row>
    <row r="455" s="13" customFormat="1">
      <c r="A455" s="13"/>
      <c r="B455" s="224"/>
      <c r="C455" s="225"/>
      <c r="D455" s="219" t="s">
        <v>130</v>
      </c>
      <c r="E455" s="226" t="s">
        <v>21</v>
      </c>
      <c r="F455" s="227" t="s">
        <v>526</v>
      </c>
      <c r="G455" s="225"/>
      <c r="H455" s="228">
        <v>5.25</v>
      </c>
      <c r="I455" s="229"/>
      <c r="J455" s="225"/>
      <c r="K455" s="225"/>
      <c r="L455" s="230"/>
      <c r="M455" s="231"/>
      <c r="N455" s="232"/>
      <c r="O455" s="232"/>
      <c r="P455" s="232"/>
      <c r="Q455" s="232"/>
      <c r="R455" s="232"/>
      <c r="S455" s="232"/>
      <c r="T455" s="23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34" t="s">
        <v>130</v>
      </c>
      <c r="AU455" s="234" t="s">
        <v>84</v>
      </c>
      <c r="AV455" s="13" t="s">
        <v>84</v>
      </c>
      <c r="AW455" s="13" t="s">
        <v>36</v>
      </c>
      <c r="AX455" s="13" t="s">
        <v>74</v>
      </c>
      <c r="AY455" s="234" t="s">
        <v>120</v>
      </c>
    </row>
    <row r="456" s="13" customFormat="1">
      <c r="A456" s="13"/>
      <c r="B456" s="224"/>
      <c r="C456" s="225"/>
      <c r="D456" s="219" t="s">
        <v>130</v>
      </c>
      <c r="E456" s="226" t="s">
        <v>21</v>
      </c>
      <c r="F456" s="227" t="s">
        <v>527</v>
      </c>
      <c r="G456" s="225"/>
      <c r="H456" s="228">
        <v>5.25</v>
      </c>
      <c r="I456" s="229"/>
      <c r="J456" s="225"/>
      <c r="K456" s="225"/>
      <c r="L456" s="230"/>
      <c r="M456" s="231"/>
      <c r="N456" s="232"/>
      <c r="O456" s="232"/>
      <c r="P456" s="232"/>
      <c r="Q456" s="232"/>
      <c r="R456" s="232"/>
      <c r="S456" s="232"/>
      <c r="T456" s="23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234" t="s">
        <v>130</v>
      </c>
      <c r="AU456" s="234" t="s">
        <v>84</v>
      </c>
      <c r="AV456" s="13" t="s">
        <v>84</v>
      </c>
      <c r="AW456" s="13" t="s">
        <v>36</v>
      </c>
      <c r="AX456" s="13" t="s">
        <v>74</v>
      </c>
      <c r="AY456" s="234" t="s">
        <v>120</v>
      </c>
    </row>
    <row r="457" s="14" customFormat="1">
      <c r="A457" s="14"/>
      <c r="B457" s="235"/>
      <c r="C457" s="236"/>
      <c r="D457" s="219" t="s">
        <v>130</v>
      </c>
      <c r="E457" s="237" t="s">
        <v>21</v>
      </c>
      <c r="F457" s="238" t="s">
        <v>133</v>
      </c>
      <c r="G457" s="236"/>
      <c r="H457" s="239">
        <v>15.75</v>
      </c>
      <c r="I457" s="240"/>
      <c r="J457" s="236"/>
      <c r="K457" s="236"/>
      <c r="L457" s="241"/>
      <c r="M457" s="242"/>
      <c r="N457" s="243"/>
      <c r="O457" s="243"/>
      <c r="P457" s="243"/>
      <c r="Q457" s="243"/>
      <c r="R457" s="243"/>
      <c r="S457" s="243"/>
      <c r="T457" s="24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T457" s="245" t="s">
        <v>130</v>
      </c>
      <c r="AU457" s="245" t="s">
        <v>84</v>
      </c>
      <c r="AV457" s="14" t="s">
        <v>127</v>
      </c>
      <c r="AW457" s="14" t="s">
        <v>36</v>
      </c>
      <c r="AX457" s="14" t="s">
        <v>79</v>
      </c>
      <c r="AY457" s="245" t="s">
        <v>120</v>
      </c>
    </row>
    <row r="458" s="2" customFormat="1" ht="16.5" customHeight="1">
      <c r="A458" s="41"/>
      <c r="B458" s="42"/>
      <c r="C458" s="206" t="s">
        <v>528</v>
      </c>
      <c r="D458" s="206" t="s">
        <v>123</v>
      </c>
      <c r="E458" s="207" t="s">
        <v>529</v>
      </c>
      <c r="F458" s="208" t="s">
        <v>530</v>
      </c>
      <c r="G458" s="209" t="s">
        <v>175</v>
      </c>
      <c r="H458" s="210">
        <v>94.140000000000001</v>
      </c>
      <c r="I458" s="211"/>
      <c r="J458" s="212">
        <f>ROUND(I458*H458,2)</f>
        <v>0</v>
      </c>
      <c r="K458" s="208" t="s">
        <v>136</v>
      </c>
      <c r="L458" s="47"/>
      <c r="M458" s="213" t="s">
        <v>21</v>
      </c>
      <c r="N458" s="214" t="s">
        <v>45</v>
      </c>
      <c r="O458" s="87"/>
      <c r="P458" s="215">
        <f>O458*H458</f>
        <v>0</v>
      </c>
      <c r="Q458" s="215">
        <v>1.0000000000000001E-05</v>
      </c>
      <c r="R458" s="215">
        <f>Q458*H458</f>
        <v>0.00094140000000000011</v>
      </c>
      <c r="S458" s="215">
        <v>0</v>
      </c>
      <c r="T458" s="216">
        <f>S458*H458</f>
        <v>0</v>
      </c>
      <c r="U458" s="41"/>
      <c r="V458" s="41"/>
      <c r="W458" s="41"/>
      <c r="X458" s="41"/>
      <c r="Y458" s="41"/>
      <c r="Z458" s="41"/>
      <c r="AA458" s="41"/>
      <c r="AB458" s="41"/>
      <c r="AC458" s="41"/>
      <c r="AD458" s="41"/>
      <c r="AE458" s="41"/>
      <c r="AR458" s="217" t="s">
        <v>127</v>
      </c>
      <c r="AT458" s="217" t="s">
        <v>123</v>
      </c>
      <c r="AU458" s="217" t="s">
        <v>84</v>
      </c>
      <c r="AY458" s="19" t="s">
        <v>120</v>
      </c>
      <c r="BE458" s="218">
        <f>IF(N458="základní",J458,0)</f>
        <v>0</v>
      </c>
      <c r="BF458" s="218">
        <f>IF(N458="snížená",J458,0)</f>
        <v>0</v>
      </c>
      <c r="BG458" s="218">
        <f>IF(N458="zákl. přenesená",J458,0)</f>
        <v>0</v>
      </c>
      <c r="BH458" s="218">
        <f>IF(N458="sníž. přenesená",J458,0)</f>
        <v>0</v>
      </c>
      <c r="BI458" s="218">
        <f>IF(N458="nulová",J458,0)</f>
        <v>0</v>
      </c>
      <c r="BJ458" s="19" t="s">
        <v>79</v>
      </c>
      <c r="BK458" s="218">
        <f>ROUND(I458*H458,2)</f>
        <v>0</v>
      </c>
      <c r="BL458" s="19" t="s">
        <v>127</v>
      </c>
      <c r="BM458" s="217" t="s">
        <v>531</v>
      </c>
    </row>
    <row r="459" s="2" customFormat="1">
      <c r="A459" s="41"/>
      <c r="B459" s="42"/>
      <c r="C459" s="43"/>
      <c r="D459" s="219" t="s">
        <v>129</v>
      </c>
      <c r="E459" s="43"/>
      <c r="F459" s="220" t="s">
        <v>532</v>
      </c>
      <c r="G459" s="43"/>
      <c r="H459" s="43"/>
      <c r="I459" s="221"/>
      <c r="J459" s="43"/>
      <c r="K459" s="43"/>
      <c r="L459" s="47"/>
      <c r="M459" s="222"/>
      <c r="N459" s="223"/>
      <c r="O459" s="87"/>
      <c r="P459" s="87"/>
      <c r="Q459" s="87"/>
      <c r="R459" s="87"/>
      <c r="S459" s="87"/>
      <c r="T459" s="88"/>
      <c r="U459" s="41"/>
      <c r="V459" s="41"/>
      <c r="W459" s="41"/>
      <c r="X459" s="41"/>
      <c r="Y459" s="41"/>
      <c r="Z459" s="41"/>
      <c r="AA459" s="41"/>
      <c r="AB459" s="41"/>
      <c r="AC459" s="41"/>
      <c r="AD459" s="41"/>
      <c r="AE459" s="41"/>
      <c r="AT459" s="19" t="s">
        <v>129</v>
      </c>
      <c r="AU459" s="19" t="s">
        <v>84</v>
      </c>
    </row>
    <row r="460" s="2" customFormat="1">
      <c r="A460" s="41"/>
      <c r="B460" s="42"/>
      <c r="C460" s="43"/>
      <c r="D460" s="246" t="s">
        <v>139</v>
      </c>
      <c r="E460" s="43"/>
      <c r="F460" s="247" t="s">
        <v>533</v>
      </c>
      <c r="G460" s="43"/>
      <c r="H460" s="43"/>
      <c r="I460" s="221"/>
      <c r="J460" s="43"/>
      <c r="K460" s="43"/>
      <c r="L460" s="47"/>
      <c r="M460" s="222"/>
      <c r="N460" s="223"/>
      <c r="O460" s="87"/>
      <c r="P460" s="87"/>
      <c r="Q460" s="87"/>
      <c r="R460" s="87"/>
      <c r="S460" s="87"/>
      <c r="T460" s="88"/>
      <c r="U460" s="41"/>
      <c r="V460" s="41"/>
      <c r="W460" s="41"/>
      <c r="X460" s="41"/>
      <c r="Y460" s="41"/>
      <c r="Z460" s="41"/>
      <c r="AA460" s="41"/>
      <c r="AB460" s="41"/>
      <c r="AC460" s="41"/>
      <c r="AD460" s="41"/>
      <c r="AE460" s="41"/>
      <c r="AT460" s="19" t="s">
        <v>139</v>
      </c>
      <c r="AU460" s="19" t="s">
        <v>84</v>
      </c>
    </row>
    <row r="461" s="15" customFormat="1">
      <c r="A461" s="15"/>
      <c r="B461" s="248"/>
      <c r="C461" s="249"/>
      <c r="D461" s="219" t="s">
        <v>130</v>
      </c>
      <c r="E461" s="250" t="s">
        <v>21</v>
      </c>
      <c r="F461" s="251" t="s">
        <v>534</v>
      </c>
      <c r="G461" s="249"/>
      <c r="H461" s="250" t="s">
        <v>21</v>
      </c>
      <c r="I461" s="252"/>
      <c r="J461" s="249"/>
      <c r="K461" s="249"/>
      <c r="L461" s="253"/>
      <c r="M461" s="254"/>
      <c r="N461" s="255"/>
      <c r="O461" s="255"/>
      <c r="P461" s="255"/>
      <c r="Q461" s="255"/>
      <c r="R461" s="255"/>
      <c r="S461" s="255"/>
      <c r="T461" s="256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T461" s="257" t="s">
        <v>130</v>
      </c>
      <c r="AU461" s="257" t="s">
        <v>84</v>
      </c>
      <c r="AV461" s="15" t="s">
        <v>79</v>
      </c>
      <c r="AW461" s="15" t="s">
        <v>36</v>
      </c>
      <c r="AX461" s="15" t="s">
        <v>74</v>
      </c>
      <c r="AY461" s="257" t="s">
        <v>120</v>
      </c>
    </row>
    <row r="462" s="13" customFormat="1">
      <c r="A462" s="13"/>
      <c r="B462" s="224"/>
      <c r="C462" s="225"/>
      <c r="D462" s="219" t="s">
        <v>130</v>
      </c>
      <c r="E462" s="226" t="s">
        <v>21</v>
      </c>
      <c r="F462" s="227" t="s">
        <v>535</v>
      </c>
      <c r="G462" s="225"/>
      <c r="H462" s="228">
        <v>28.184000000000001</v>
      </c>
      <c r="I462" s="229"/>
      <c r="J462" s="225"/>
      <c r="K462" s="225"/>
      <c r="L462" s="230"/>
      <c r="M462" s="231"/>
      <c r="N462" s="232"/>
      <c r="O462" s="232"/>
      <c r="P462" s="232"/>
      <c r="Q462" s="232"/>
      <c r="R462" s="232"/>
      <c r="S462" s="232"/>
      <c r="T462" s="23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34" t="s">
        <v>130</v>
      </c>
      <c r="AU462" s="234" t="s">
        <v>84</v>
      </c>
      <c r="AV462" s="13" t="s">
        <v>84</v>
      </c>
      <c r="AW462" s="13" t="s">
        <v>36</v>
      </c>
      <c r="AX462" s="13" t="s">
        <v>74</v>
      </c>
      <c r="AY462" s="234" t="s">
        <v>120</v>
      </c>
    </row>
    <row r="463" s="15" customFormat="1">
      <c r="A463" s="15"/>
      <c r="B463" s="248"/>
      <c r="C463" s="249"/>
      <c r="D463" s="219" t="s">
        <v>130</v>
      </c>
      <c r="E463" s="250" t="s">
        <v>21</v>
      </c>
      <c r="F463" s="251" t="s">
        <v>536</v>
      </c>
      <c r="G463" s="249"/>
      <c r="H463" s="250" t="s">
        <v>21</v>
      </c>
      <c r="I463" s="252"/>
      <c r="J463" s="249"/>
      <c r="K463" s="249"/>
      <c r="L463" s="253"/>
      <c r="M463" s="254"/>
      <c r="N463" s="255"/>
      <c r="O463" s="255"/>
      <c r="P463" s="255"/>
      <c r="Q463" s="255"/>
      <c r="R463" s="255"/>
      <c r="S463" s="255"/>
      <c r="T463" s="256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T463" s="257" t="s">
        <v>130</v>
      </c>
      <c r="AU463" s="257" t="s">
        <v>84</v>
      </c>
      <c r="AV463" s="15" t="s">
        <v>79</v>
      </c>
      <c r="AW463" s="15" t="s">
        <v>36</v>
      </c>
      <c r="AX463" s="15" t="s">
        <v>74</v>
      </c>
      <c r="AY463" s="257" t="s">
        <v>120</v>
      </c>
    </row>
    <row r="464" s="13" customFormat="1">
      <c r="A464" s="13"/>
      <c r="B464" s="224"/>
      <c r="C464" s="225"/>
      <c r="D464" s="219" t="s">
        <v>130</v>
      </c>
      <c r="E464" s="226" t="s">
        <v>21</v>
      </c>
      <c r="F464" s="227" t="s">
        <v>537</v>
      </c>
      <c r="G464" s="225"/>
      <c r="H464" s="228">
        <v>65.956000000000003</v>
      </c>
      <c r="I464" s="229"/>
      <c r="J464" s="225"/>
      <c r="K464" s="225"/>
      <c r="L464" s="230"/>
      <c r="M464" s="231"/>
      <c r="N464" s="232"/>
      <c r="O464" s="232"/>
      <c r="P464" s="232"/>
      <c r="Q464" s="232"/>
      <c r="R464" s="232"/>
      <c r="S464" s="232"/>
      <c r="T464" s="23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34" t="s">
        <v>130</v>
      </c>
      <c r="AU464" s="234" t="s">
        <v>84</v>
      </c>
      <c r="AV464" s="13" t="s">
        <v>84</v>
      </c>
      <c r="AW464" s="13" t="s">
        <v>36</v>
      </c>
      <c r="AX464" s="13" t="s">
        <v>74</v>
      </c>
      <c r="AY464" s="234" t="s">
        <v>120</v>
      </c>
    </row>
    <row r="465" s="14" customFormat="1">
      <c r="A465" s="14"/>
      <c r="B465" s="235"/>
      <c r="C465" s="236"/>
      <c r="D465" s="219" t="s">
        <v>130</v>
      </c>
      <c r="E465" s="237" t="s">
        <v>21</v>
      </c>
      <c r="F465" s="238" t="s">
        <v>133</v>
      </c>
      <c r="G465" s="236"/>
      <c r="H465" s="239">
        <v>94.140000000000001</v>
      </c>
      <c r="I465" s="240"/>
      <c r="J465" s="236"/>
      <c r="K465" s="236"/>
      <c r="L465" s="241"/>
      <c r="M465" s="242"/>
      <c r="N465" s="243"/>
      <c r="O465" s="243"/>
      <c r="P465" s="243"/>
      <c r="Q465" s="243"/>
      <c r="R465" s="243"/>
      <c r="S465" s="243"/>
      <c r="T465" s="24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T465" s="245" t="s">
        <v>130</v>
      </c>
      <c r="AU465" s="245" t="s">
        <v>84</v>
      </c>
      <c r="AV465" s="14" t="s">
        <v>127</v>
      </c>
      <c r="AW465" s="14" t="s">
        <v>36</v>
      </c>
      <c r="AX465" s="14" t="s">
        <v>79</v>
      </c>
      <c r="AY465" s="245" t="s">
        <v>120</v>
      </c>
    </row>
    <row r="466" s="2" customFormat="1" ht="16.5" customHeight="1">
      <c r="A466" s="41"/>
      <c r="B466" s="42"/>
      <c r="C466" s="206" t="s">
        <v>538</v>
      </c>
      <c r="D466" s="206" t="s">
        <v>123</v>
      </c>
      <c r="E466" s="207" t="s">
        <v>539</v>
      </c>
      <c r="F466" s="208" t="s">
        <v>540</v>
      </c>
      <c r="G466" s="209" t="s">
        <v>175</v>
      </c>
      <c r="H466" s="210">
        <v>28</v>
      </c>
      <c r="I466" s="211"/>
      <c r="J466" s="212">
        <f>ROUND(I466*H466,2)</f>
        <v>0</v>
      </c>
      <c r="K466" s="208" t="s">
        <v>136</v>
      </c>
      <c r="L466" s="47"/>
      <c r="M466" s="213" t="s">
        <v>21</v>
      </c>
      <c r="N466" s="214" t="s">
        <v>45</v>
      </c>
      <c r="O466" s="87"/>
      <c r="P466" s="215">
        <f>O466*H466</f>
        <v>0</v>
      </c>
      <c r="Q466" s="215">
        <v>0</v>
      </c>
      <c r="R466" s="215">
        <f>Q466*H466</f>
        <v>0</v>
      </c>
      <c r="S466" s="215">
        <v>0</v>
      </c>
      <c r="T466" s="216">
        <f>S466*H466</f>
        <v>0</v>
      </c>
      <c r="U466" s="41"/>
      <c r="V466" s="41"/>
      <c r="W466" s="41"/>
      <c r="X466" s="41"/>
      <c r="Y466" s="41"/>
      <c r="Z466" s="41"/>
      <c r="AA466" s="41"/>
      <c r="AB466" s="41"/>
      <c r="AC466" s="41"/>
      <c r="AD466" s="41"/>
      <c r="AE466" s="41"/>
      <c r="AR466" s="217" t="s">
        <v>127</v>
      </c>
      <c r="AT466" s="217" t="s">
        <v>123</v>
      </c>
      <c r="AU466" s="217" t="s">
        <v>84</v>
      </c>
      <c r="AY466" s="19" t="s">
        <v>120</v>
      </c>
      <c r="BE466" s="218">
        <f>IF(N466="základní",J466,0)</f>
        <v>0</v>
      </c>
      <c r="BF466" s="218">
        <f>IF(N466="snížená",J466,0)</f>
        <v>0</v>
      </c>
      <c r="BG466" s="218">
        <f>IF(N466="zákl. přenesená",J466,0)</f>
        <v>0</v>
      </c>
      <c r="BH466" s="218">
        <f>IF(N466="sníž. přenesená",J466,0)</f>
        <v>0</v>
      </c>
      <c r="BI466" s="218">
        <f>IF(N466="nulová",J466,0)</f>
        <v>0</v>
      </c>
      <c r="BJ466" s="19" t="s">
        <v>79</v>
      </c>
      <c r="BK466" s="218">
        <f>ROUND(I466*H466,2)</f>
        <v>0</v>
      </c>
      <c r="BL466" s="19" t="s">
        <v>127</v>
      </c>
      <c r="BM466" s="217" t="s">
        <v>541</v>
      </c>
    </row>
    <row r="467" s="2" customFormat="1">
      <c r="A467" s="41"/>
      <c r="B467" s="42"/>
      <c r="C467" s="43"/>
      <c r="D467" s="219" t="s">
        <v>129</v>
      </c>
      <c r="E467" s="43"/>
      <c r="F467" s="220" t="s">
        <v>542</v>
      </c>
      <c r="G467" s="43"/>
      <c r="H467" s="43"/>
      <c r="I467" s="221"/>
      <c r="J467" s="43"/>
      <c r="K467" s="43"/>
      <c r="L467" s="47"/>
      <c r="M467" s="222"/>
      <c r="N467" s="223"/>
      <c r="O467" s="87"/>
      <c r="P467" s="87"/>
      <c r="Q467" s="87"/>
      <c r="R467" s="87"/>
      <c r="S467" s="87"/>
      <c r="T467" s="88"/>
      <c r="U467" s="41"/>
      <c r="V467" s="41"/>
      <c r="W467" s="41"/>
      <c r="X467" s="41"/>
      <c r="Y467" s="41"/>
      <c r="Z467" s="41"/>
      <c r="AA467" s="41"/>
      <c r="AB467" s="41"/>
      <c r="AC467" s="41"/>
      <c r="AD467" s="41"/>
      <c r="AE467" s="41"/>
      <c r="AT467" s="19" t="s">
        <v>129</v>
      </c>
      <c r="AU467" s="19" t="s">
        <v>84</v>
      </c>
    </row>
    <row r="468" s="2" customFormat="1">
      <c r="A468" s="41"/>
      <c r="B468" s="42"/>
      <c r="C468" s="43"/>
      <c r="D468" s="246" t="s">
        <v>139</v>
      </c>
      <c r="E468" s="43"/>
      <c r="F468" s="247" t="s">
        <v>543</v>
      </c>
      <c r="G468" s="43"/>
      <c r="H468" s="43"/>
      <c r="I468" s="221"/>
      <c r="J468" s="43"/>
      <c r="K468" s="43"/>
      <c r="L468" s="47"/>
      <c r="M468" s="222"/>
      <c r="N468" s="223"/>
      <c r="O468" s="87"/>
      <c r="P468" s="87"/>
      <c r="Q468" s="87"/>
      <c r="R468" s="87"/>
      <c r="S468" s="87"/>
      <c r="T468" s="88"/>
      <c r="U468" s="41"/>
      <c r="V468" s="41"/>
      <c r="W468" s="41"/>
      <c r="X468" s="41"/>
      <c r="Y468" s="41"/>
      <c r="Z468" s="41"/>
      <c r="AA468" s="41"/>
      <c r="AB468" s="41"/>
      <c r="AC468" s="41"/>
      <c r="AD468" s="41"/>
      <c r="AE468" s="41"/>
      <c r="AT468" s="19" t="s">
        <v>139</v>
      </c>
      <c r="AU468" s="19" t="s">
        <v>84</v>
      </c>
    </row>
    <row r="469" s="13" customFormat="1">
      <c r="A469" s="13"/>
      <c r="B469" s="224"/>
      <c r="C469" s="225"/>
      <c r="D469" s="219" t="s">
        <v>130</v>
      </c>
      <c r="E469" s="226" t="s">
        <v>21</v>
      </c>
      <c r="F469" s="227" t="s">
        <v>544</v>
      </c>
      <c r="G469" s="225"/>
      <c r="H469" s="228">
        <v>28</v>
      </c>
      <c r="I469" s="229"/>
      <c r="J469" s="225"/>
      <c r="K469" s="225"/>
      <c r="L469" s="230"/>
      <c r="M469" s="231"/>
      <c r="N469" s="232"/>
      <c r="O469" s="232"/>
      <c r="P469" s="232"/>
      <c r="Q469" s="232"/>
      <c r="R469" s="232"/>
      <c r="S469" s="232"/>
      <c r="T469" s="23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34" t="s">
        <v>130</v>
      </c>
      <c r="AU469" s="234" t="s">
        <v>84</v>
      </c>
      <c r="AV469" s="13" t="s">
        <v>84</v>
      </c>
      <c r="AW469" s="13" t="s">
        <v>36</v>
      </c>
      <c r="AX469" s="13" t="s">
        <v>79</v>
      </c>
      <c r="AY469" s="234" t="s">
        <v>120</v>
      </c>
    </row>
    <row r="470" s="2" customFormat="1" ht="16.5" customHeight="1">
      <c r="A470" s="41"/>
      <c r="B470" s="42"/>
      <c r="C470" s="206" t="s">
        <v>545</v>
      </c>
      <c r="D470" s="206" t="s">
        <v>123</v>
      </c>
      <c r="E470" s="207" t="s">
        <v>546</v>
      </c>
      <c r="F470" s="208" t="s">
        <v>547</v>
      </c>
      <c r="G470" s="209" t="s">
        <v>175</v>
      </c>
      <c r="H470" s="210">
        <v>210</v>
      </c>
      <c r="I470" s="211"/>
      <c r="J470" s="212">
        <f>ROUND(I470*H470,2)</f>
        <v>0</v>
      </c>
      <c r="K470" s="208" t="s">
        <v>136</v>
      </c>
      <c r="L470" s="47"/>
      <c r="M470" s="213" t="s">
        <v>21</v>
      </c>
      <c r="N470" s="214" t="s">
        <v>45</v>
      </c>
      <c r="O470" s="87"/>
      <c r="P470" s="215">
        <f>O470*H470</f>
        <v>0</v>
      </c>
      <c r="Q470" s="215">
        <v>1.0000000000000001E-05</v>
      </c>
      <c r="R470" s="215">
        <f>Q470*H470</f>
        <v>0.0021000000000000003</v>
      </c>
      <c r="S470" s="215">
        <v>0</v>
      </c>
      <c r="T470" s="216">
        <f>S470*H470</f>
        <v>0</v>
      </c>
      <c r="U470" s="41"/>
      <c r="V470" s="41"/>
      <c r="W470" s="41"/>
      <c r="X470" s="41"/>
      <c r="Y470" s="41"/>
      <c r="Z470" s="41"/>
      <c r="AA470" s="41"/>
      <c r="AB470" s="41"/>
      <c r="AC470" s="41"/>
      <c r="AD470" s="41"/>
      <c r="AE470" s="41"/>
      <c r="AR470" s="217" t="s">
        <v>127</v>
      </c>
      <c r="AT470" s="217" t="s">
        <v>123</v>
      </c>
      <c r="AU470" s="217" t="s">
        <v>84</v>
      </c>
      <c r="AY470" s="19" t="s">
        <v>120</v>
      </c>
      <c r="BE470" s="218">
        <f>IF(N470="základní",J470,0)</f>
        <v>0</v>
      </c>
      <c r="BF470" s="218">
        <f>IF(N470="snížená",J470,0)</f>
        <v>0</v>
      </c>
      <c r="BG470" s="218">
        <f>IF(N470="zákl. přenesená",J470,0)</f>
        <v>0</v>
      </c>
      <c r="BH470" s="218">
        <f>IF(N470="sníž. přenesená",J470,0)</f>
        <v>0</v>
      </c>
      <c r="BI470" s="218">
        <f>IF(N470="nulová",J470,0)</f>
        <v>0</v>
      </c>
      <c r="BJ470" s="19" t="s">
        <v>79</v>
      </c>
      <c r="BK470" s="218">
        <f>ROUND(I470*H470,2)</f>
        <v>0</v>
      </c>
      <c r="BL470" s="19" t="s">
        <v>127</v>
      </c>
      <c r="BM470" s="217" t="s">
        <v>548</v>
      </c>
    </row>
    <row r="471" s="2" customFormat="1">
      <c r="A471" s="41"/>
      <c r="B471" s="42"/>
      <c r="C471" s="43"/>
      <c r="D471" s="219" t="s">
        <v>129</v>
      </c>
      <c r="E471" s="43"/>
      <c r="F471" s="220" t="s">
        <v>549</v>
      </c>
      <c r="G471" s="43"/>
      <c r="H471" s="43"/>
      <c r="I471" s="221"/>
      <c r="J471" s="43"/>
      <c r="K471" s="43"/>
      <c r="L471" s="47"/>
      <c r="M471" s="222"/>
      <c r="N471" s="223"/>
      <c r="O471" s="87"/>
      <c r="P471" s="87"/>
      <c r="Q471" s="87"/>
      <c r="R471" s="87"/>
      <c r="S471" s="87"/>
      <c r="T471" s="88"/>
      <c r="U471" s="41"/>
      <c r="V471" s="41"/>
      <c r="W471" s="41"/>
      <c r="X471" s="41"/>
      <c r="Y471" s="41"/>
      <c r="Z471" s="41"/>
      <c r="AA471" s="41"/>
      <c r="AB471" s="41"/>
      <c r="AC471" s="41"/>
      <c r="AD471" s="41"/>
      <c r="AE471" s="41"/>
      <c r="AT471" s="19" t="s">
        <v>129</v>
      </c>
      <c r="AU471" s="19" t="s">
        <v>84</v>
      </c>
    </row>
    <row r="472" s="2" customFormat="1">
      <c r="A472" s="41"/>
      <c r="B472" s="42"/>
      <c r="C472" s="43"/>
      <c r="D472" s="246" t="s">
        <v>139</v>
      </c>
      <c r="E472" s="43"/>
      <c r="F472" s="247" t="s">
        <v>550</v>
      </c>
      <c r="G472" s="43"/>
      <c r="H472" s="43"/>
      <c r="I472" s="221"/>
      <c r="J472" s="43"/>
      <c r="K472" s="43"/>
      <c r="L472" s="47"/>
      <c r="M472" s="222"/>
      <c r="N472" s="223"/>
      <c r="O472" s="87"/>
      <c r="P472" s="87"/>
      <c r="Q472" s="87"/>
      <c r="R472" s="87"/>
      <c r="S472" s="87"/>
      <c r="T472" s="88"/>
      <c r="U472" s="41"/>
      <c r="V472" s="41"/>
      <c r="W472" s="41"/>
      <c r="X472" s="41"/>
      <c r="Y472" s="41"/>
      <c r="Z472" s="41"/>
      <c r="AA472" s="41"/>
      <c r="AB472" s="41"/>
      <c r="AC472" s="41"/>
      <c r="AD472" s="41"/>
      <c r="AE472" s="41"/>
      <c r="AT472" s="19" t="s">
        <v>139</v>
      </c>
      <c r="AU472" s="19" t="s">
        <v>84</v>
      </c>
    </row>
    <row r="473" s="13" customFormat="1">
      <c r="A473" s="13"/>
      <c r="B473" s="224"/>
      <c r="C473" s="225"/>
      <c r="D473" s="219" t="s">
        <v>130</v>
      </c>
      <c r="E473" s="226" t="s">
        <v>21</v>
      </c>
      <c r="F473" s="227" t="s">
        <v>551</v>
      </c>
      <c r="G473" s="225"/>
      <c r="H473" s="228">
        <v>210</v>
      </c>
      <c r="I473" s="229"/>
      <c r="J473" s="225"/>
      <c r="K473" s="225"/>
      <c r="L473" s="230"/>
      <c r="M473" s="231"/>
      <c r="N473" s="232"/>
      <c r="O473" s="232"/>
      <c r="P473" s="232"/>
      <c r="Q473" s="232"/>
      <c r="R473" s="232"/>
      <c r="S473" s="232"/>
      <c r="T473" s="233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34" t="s">
        <v>130</v>
      </c>
      <c r="AU473" s="234" t="s">
        <v>84</v>
      </c>
      <c r="AV473" s="13" t="s">
        <v>84</v>
      </c>
      <c r="AW473" s="13" t="s">
        <v>36</v>
      </c>
      <c r="AX473" s="13" t="s">
        <v>79</v>
      </c>
      <c r="AY473" s="234" t="s">
        <v>120</v>
      </c>
    </row>
    <row r="474" s="2" customFormat="1" ht="16.5" customHeight="1">
      <c r="A474" s="41"/>
      <c r="B474" s="42"/>
      <c r="C474" s="206" t="s">
        <v>552</v>
      </c>
      <c r="D474" s="206" t="s">
        <v>123</v>
      </c>
      <c r="E474" s="207" t="s">
        <v>553</v>
      </c>
      <c r="F474" s="208" t="s">
        <v>554</v>
      </c>
      <c r="G474" s="209" t="s">
        <v>175</v>
      </c>
      <c r="H474" s="210">
        <v>195</v>
      </c>
      <c r="I474" s="211"/>
      <c r="J474" s="212">
        <f>ROUND(I474*H474,2)</f>
        <v>0</v>
      </c>
      <c r="K474" s="208" t="s">
        <v>21</v>
      </c>
      <c r="L474" s="47"/>
      <c r="M474" s="213" t="s">
        <v>21</v>
      </c>
      <c r="N474" s="214" t="s">
        <v>45</v>
      </c>
      <c r="O474" s="87"/>
      <c r="P474" s="215">
        <f>O474*H474</f>
        <v>0</v>
      </c>
      <c r="Q474" s="215">
        <v>0</v>
      </c>
      <c r="R474" s="215">
        <f>Q474*H474</f>
        <v>0</v>
      </c>
      <c r="S474" s="215">
        <v>0</v>
      </c>
      <c r="T474" s="216">
        <f>S474*H474</f>
        <v>0</v>
      </c>
      <c r="U474" s="41"/>
      <c r="V474" s="41"/>
      <c r="W474" s="41"/>
      <c r="X474" s="41"/>
      <c r="Y474" s="41"/>
      <c r="Z474" s="41"/>
      <c r="AA474" s="41"/>
      <c r="AB474" s="41"/>
      <c r="AC474" s="41"/>
      <c r="AD474" s="41"/>
      <c r="AE474" s="41"/>
      <c r="AR474" s="217" t="s">
        <v>127</v>
      </c>
      <c r="AT474" s="217" t="s">
        <v>123</v>
      </c>
      <c r="AU474" s="217" t="s">
        <v>84</v>
      </c>
      <c r="AY474" s="19" t="s">
        <v>120</v>
      </c>
      <c r="BE474" s="218">
        <f>IF(N474="základní",J474,0)</f>
        <v>0</v>
      </c>
      <c r="BF474" s="218">
        <f>IF(N474="snížená",J474,0)</f>
        <v>0</v>
      </c>
      <c r="BG474" s="218">
        <f>IF(N474="zákl. přenesená",J474,0)</f>
        <v>0</v>
      </c>
      <c r="BH474" s="218">
        <f>IF(N474="sníž. přenesená",J474,0)</f>
        <v>0</v>
      </c>
      <c r="BI474" s="218">
        <f>IF(N474="nulová",J474,0)</f>
        <v>0</v>
      </c>
      <c r="BJ474" s="19" t="s">
        <v>79</v>
      </c>
      <c r="BK474" s="218">
        <f>ROUND(I474*H474,2)</f>
        <v>0</v>
      </c>
      <c r="BL474" s="19" t="s">
        <v>127</v>
      </c>
      <c r="BM474" s="217" t="s">
        <v>555</v>
      </c>
    </row>
    <row r="475" s="2" customFormat="1">
      <c r="A475" s="41"/>
      <c r="B475" s="42"/>
      <c r="C475" s="43"/>
      <c r="D475" s="219" t="s">
        <v>129</v>
      </c>
      <c r="E475" s="43"/>
      <c r="F475" s="220" t="s">
        <v>556</v>
      </c>
      <c r="G475" s="43"/>
      <c r="H475" s="43"/>
      <c r="I475" s="221"/>
      <c r="J475" s="43"/>
      <c r="K475" s="43"/>
      <c r="L475" s="47"/>
      <c r="M475" s="222"/>
      <c r="N475" s="223"/>
      <c r="O475" s="87"/>
      <c r="P475" s="87"/>
      <c r="Q475" s="87"/>
      <c r="R475" s="87"/>
      <c r="S475" s="87"/>
      <c r="T475" s="88"/>
      <c r="U475" s="41"/>
      <c r="V475" s="41"/>
      <c r="W475" s="41"/>
      <c r="X475" s="41"/>
      <c r="Y475" s="41"/>
      <c r="Z475" s="41"/>
      <c r="AA475" s="41"/>
      <c r="AB475" s="41"/>
      <c r="AC475" s="41"/>
      <c r="AD475" s="41"/>
      <c r="AE475" s="41"/>
      <c r="AT475" s="19" t="s">
        <v>129</v>
      </c>
      <c r="AU475" s="19" t="s">
        <v>84</v>
      </c>
    </row>
    <row r="476" s="13" customFormat="1">
      <c r="A476" s="13"/>
      <c r="B476" s="224"/>
      <c r="C476" s="225"/>
      <c r="D476" s="219" t="s">
        <v>130</v>
      </c>
      <c r="E476" s="226" t="s">
        <v>21</v>
      </c>
      <c r="F476" s="227" t="s">
        <v>557</v>
      </c>
      <c r="G476" s="225"/>
      <c r="H476" s="228">
        <v>195</v>
      </c>
      <c r="I476" s="229"/>
      <c r="J476" s="225"/>
      <c r="K476" s="225"/>
      <c r="L476" s="230"/>
      <c r="M476" s="231"/>
      <c r="N476" s="232"/>
      <c r="O476" s="232"/>
      <c r="P476" s="232"/>
      <c r="Q476" s="232"/>
      <c r="R476" s="232"/>
      <c r="S476" s="232"/>
      <c r="T476" s="233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234" t="s">
        <v>130</v>
      </c>
      <c r="AU476" s="234" t="s">
        <v>84</v>
      </c>
      <c r="AV476" s="13" t="s">
        <v>84</v>
      </c>
      <c r="AW476" s="13" t="s">
        <v>36</v>
      </c>
      <c r="AX476" s="13" t="s">
        <v>79</v>
      </c>
      <c r="AY476" s="234" t="s">
        <v>120</v>
      </c>
    </row>
    <row r="477" s="2" customFormat="1" ht="16.5" customHeight="1">
      <c r="A477" s="41"/>
      <c r="B477" s="42"/>
      <c r="C477" s="206" t="s">
        <v>558</v>
      </c>
      <c r="D477" s="206" t="s">
        <v>123</v>
      </c>
      <c r="E477" s="207" t="s">
        <v>559</v>
      </c>
      <c r="F477" s="208" t="s">
        <v>560</v>
      </c>
      <c r="G477" s="209" t="s">
        <v>175</v>
      </c>
      <c r="H477" s="210">
        <v>180</v>
      </c>
      <c r="I477" s="211"/>
      <c r="J477" s="212">
        <f>ROUND(I477*H477,2)</f>
        <v>0</v>
      </c>
      <c r="K477" s="208" t="s">
        <v>136</v>
      </c>
      <c r="L477" s="47"/>
      <c r="M477" s="213" t="s">
        <v>21</v>
      </c>
      <c r="N477" s="214" t="s">
        <v>45</v>
      </c>
      <c r="O477" s="87"/>
      <c r="P477" s="215">
        <f>O477*H477</f>
        <v>0</v>
      </c>
      <c r="Q477" s="215">
        <v>0</v>
      </c>
      <c r="R477" s="215">
        <f>Q477*H477</f>
        <v>0</v>
      </c>
      <c r="S477" s="215">
        <v>0</v>
      </c>
      <c r="T477" s="216">
        <f>S477*H477</f>
        <v>0</v>
      </c>
      <c r="U477" s="41"/>
      <c r="V477" s="41"/>
      <c r="W477" s="41"/>
      <c r="X477" s="41"/>
      <c r="Y477" s="41"/>
      <c r="Z477" s="41"/>
      <c r="AA477" s="41"/>
      <c r="AB477" s="41"/>
      <c r="AC477" s="41"/>
      <c r="AD477" s="41"/>
      <c r="AE477" s="41"/>
      <c r="AR477" s="217" t="s">
        <v>127</v>
      </c>
      <c r="AT477" s="217" t="s">
        <v>123</v>
      </c>
      <c r="AU477" s="217" t="s">
        <v>84</v>
      </c>
      <c r="AY477" s="19" t="s">
        <v>120</v>
      </c>
      <c r="BE477" s="218">
        <f>IF(N477="základní",J477,0)</f>
        <v>0</v>
      </c>
      <c r="BF477" s="218">
        <f>IF(N477="snížená",J477,0)</f>
        <v>0</v>
      </c>
      <c r="BG477" s="218">
        <f>IF(N477="zákl. přenesená",J477,0)</f>
        <v>0</v>
      </c>
      <c r="BH477" s="218">
        <f>IF(N477="sníž. přenesená",J477,0)</f>
        <v>0</v>
      </c>
      <c r="BI477" s="218">
        <f>IF(N477="nulová",J477,0)</f>
        <v>0</v>
      </c>
      <c r="BJ477" s="19" t="s">
        <v>79</v>
      </c>
      <c r="BK477" s="218">
        <f>ROUND(I477*H477,2)</f>
        <v>0</v>
      </c>
      <c r="BL477" s="19" t="s">
        <v>127</v>
      </c>
      <c r="BM477" s="217" t="s">
        <v>561</v>
      </c>
    </row>
    <row r="478" s="2" customFormat="1">
      <c r="A478" s="41"/>
      <c r="B478" s="42"/>
      <c r="C478" s="43"/>
      <c r="D478" s="219" t="s">
        <v>129</v>
      </c>
      <c r="E478" s="43"/>
      <c r="F478" s="220" t="s">
        <v>562</v>
      </c>
      <c r="G478" s="43"/>
      <c r="H478" s="43"/>
      <c r="I478" s="221"/>
      <c r="J478" s="43"/>
      <c r="K478" s="43"/>
      <c r="L478" s="47"/>
      <c r="M478" s="222"/>
      <c r="N478" s="223"/>
      <c r="O478" s="87"/>
      <c r="P478" s="87"/>
      <c r="Q478" s="87"/>
      <c r="R478" s="87"/>
      <c r="S478" s="87"/>
      <c r="T478" s="88"/>
      <c r="U478" s="41"/>
      <c r="V478" s="41"/>
      <c r="W478" s="41"/>
      <c r="X478" s="41"/>
      <c r="Y478" s="41"/>
      <c r="Z478" s="41"/>
      <c r="AA478" s="41"/>
      <c r="AB478" s="41"/>
      <c r="AC478" s="41"/>
      <c r="AD478" s="41"/>
      <c r="AE478" s="41"/>
      <c r="AT478" s="19" t="s">
        <v>129</v>
      </c>
      <c r="AU478" s="19" t="s">
        <v>84</v>
      </c>
    </row>
    <row r="479" s="2" customFormat="1">
      <c r="A479" s="41"/>
      <c r="B479" s="42"/>
      <c r="C479" s="43"/>
      <c r="D479" s="246" t="s">
        <v>139</v>
      </c>
      <c r="E479" s="43"/>
      <c r="F479" s="247" t="s">
        <v>563</v>
      </c>
      <c r="G479" s="43"/>
      <c r="H479" s="43"/>
      <c r="I479" s="221"/>
      <c r="J479" s="43"/>
      <c r="K479" s="43"/>
      <c r="L479" s="47"/>
      <c r="M479" s="222"/>
      <c r="N479" s="223"/>
      <c r="O479" s="87"/>
      <c r="P479" s="87"/>
      <c r="Q479" s="87"/>
      <c r="R479" s="87"/>
      <c r="S479" s="87"/>
      <c r="T479" s="88"/>
      <c r="U479" s="41"/>
      <c r="V479" s="41"/>
      <c r="W479" s="41"/>
      <c r="X479" s="41"/>
      <c r="Y479" s="41"/>
      <c r="Z479" s="41"/>
      <c r="AA479" s="41"/>
      <c r="AB479" s="41"/>
      <c r="AC479" s="41"/>
      <c r="AD479" s="41"/>
      <c r="AE479" s="41"/>
      <c r="AT479" s="19" t="s">
        <v>139</v>
      </c>
      <c r="AU479" s="19" t="s">
        <v>84</v>
      </c>
    </row>
    <row r="480" s="13" customFormat="1">
      <c r="A480" s="13"/>
      <c r="B480" s="224"/>
      <c r="C480" s="225"/>
      <c r="D480" s="219" t="s">
        <v>130</v>
      </c>
      <c r="E480" s="226" t="s">
        <v>21</v>
      </c>
      <c r="F480" s="227" t="s">
        <v>564</v>
      </c>
      <c r="G480" s="225"/>
      <c r="H480" s="228">
        <v>180</v>
      </c>
      <c r="I480" s="229"/>
      <c r="J480" s="225"/>
      <c r="K480" s="225"/>
      <c r="L480" s="230"/>
      <c r="M480" s="231"/>
      <c r="N480" s="232"/>
      <c r="O480" s="232"/>
      <c r="P480" s="232"/>
      <c r="Q480" s="232"/>
      <c r="R480" s="232"/>
      <c r="S480" s="232"/>
      <c r="T480" s="233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34" t="s">
        <v>130</v>
      </c>
      <c r="AU480" s="234" t="s">
        <v>84</v>
      </c>
      <c r="AV480" s="13" t="s">
        <v>84</v>
      </c>
      <c r="AW480" s="13" t="s">
        <v>36</v>
      </c>
      <c r="AX480" s="13" t="s">
        <v>79</v>
      </c>
      <c r="AY480" s="234" t="s">
        <v>120</v>
      </c>
    </row>
    <row r="481" s="2" customFormat="1" ht="16.5" customHeight="1">
      <c r="A481" s="41"/>
      <c r="B481" s="42"/>
      <c r="C481" s="206" t="s">
        <v>565</v>
      </c>
      <c r="D481" s="206" t="s">
        <v>123</v>
      </c>
      <c r="E481" s="207" t="s">
        <v>566</v>
      </c>
      <c r="F481" s="208" t="s">
        <v>567</v>
      </c>
      <c r="G481" s="209" t="s">
        <v>175</v>
      </c>
      <c r="H481" s="210">
        <v>2</v>
      </c>
      <c r="I481" s="211"/>
      <c r="J481" s="212">
        <f>ROUND(I481*H481,2)</f>
        <v>0</v>
      </c>
      <c r="K481" s="208" t="s">
        <v>136</v>
      </c>
      <c r="L481" s="47"/>
      <c r="M481" s="213" t="s">
        <v>21</v>
      </c>
      <c r="N481" s="214" t="s">
        <v>45</v>
      </c>
      <c r="O481" s="87"/>
      <c r="P481" s="215">
        <f>O481*H481</f>
        <v>0</v>
      </c>
      <c r="Q481" s="215">
        <v>0</v>
      </c>
      <c r="R481" s="215">
        <f>Q481*H481</f>
        <v>0</v>
      </c>
      <c r="S481" s="215">
        <v>0</v>
      </c>
      <c r="T481" s="216">
        <f>S481*H481</f>
        <v>0</v>
      </c>
      <c r="U481" s="41"/>
      <c r="V481" s="41"/>
      <c r="W481" s="41"/>
      <c r="X481" s="41"/>
      <c r="Y481" s="41"/>
      <c r="Z481" s="41"/>
      <c r="AA481" s="41"/>
      <c r="AB481" s="41"/>
      <c r="AC481" s="41"/>
      <c r="AD481" s="41"/>
      <c r="AE481" s="41"/>
      <c r="AR481" s="217" t="s">
        <v>127</v>
      </c>
      <c r="AT481" s="217" t="s">
        <v>123</v>
      </c>
      <c r="AU481" s="217" t="s">
        <v>84</v>
      </c>
      <c r="AY481" s="19" t="s">
        <v>120</v>
      </c>
      <c r="BE481" s="218">
        <f>IF(N481="základní",J481,0)</f>
        <v>0</v>
      </c>
      <c r="BF481" s="218">
        <f>IF(N481="snížená",J481,0)</f>
        <v>0</v>
      </c>
      <c r="BG481" s="218">
        <f>IF(N481="zákl. přenesená",J481,0)</f>
        <v>0</v>
      </c>
      <c r="BH481" s="218">
        <f>IF(N481="sníž. přenesená",J481,0)</f>
        <v>0</v>
      </c>
      <c r="BI481" s="218">
        <f>IF(N481="nulová",J481,0)</f>
        <v>0</v>
      </c>
      <c r="BJ481" s="19" t="s">
        <v>79</v>
      </c>
      <c r="BK481" s="218">
        <f>ROUND(I481*H481,2)</f>
        <v>0</v>
      </c>
      <c r="BL481" s="19" t="s">
        <v>127</v>
      </c>
      <c r="BM481" s="217" t="s">
        <v>568</v>
      </c>
    </row>
    <row r="482" s="2" customFormat="1">
      <c r="A482" s="41"/>
      <c r="B482" s="42"/>
      <c r="C482" s="43"/>
      <c r="D482" s="219" t="s">
        <v>129</v>
      </c>
      <c r="E482" s="43"/>
      <c r="F482" s="220" t="s">
        <v>569</v>
      </c>
      <c r="G482" s="43"/>
      <c r="H482" s="43"/>
      <c r="I482" s="221"/>
      <c r="J482" s="43"/>
      <c r="K482" s="43"/>
      <c r="L482" s="47"/>
      <c r="M482" s="222"/>
      <c r="N482" s="223"/>
      <c r="O482" s="87"/>
      <c r="P482" s="87"/>
      <c r="Q482" s="87"/>
      <c r="R482" s="87"/>
      <c r="S482" s="87"/>
      <c r="T482" s="88"/>
      <c r="U482" s="41"/>
      <c r="V482" s="41"/>
      <c r="W482" s="41"/>
      <c r="X482" s="41"/>
      <c r="Y482" s="41"/>
      <c r="Z482" s="41"/>
      <c r="AA482" s="41"/>
      <c r="AB482" s="41"/>
      <c r="AC482" s="41"/>
      <c r="AD482" s="41"/>
      <c r="AE482" s="41"/>
      <c r="AT482" s="19" t="s">
        <v>129</v>
      </c>
      <c r="AU482" s="19" t="s">
        <v>84</v>
      </c>
    </row>
    <row r="483" s="2" customFormat="1">
      <c r="A483" s="41"/>
      <c r="B483" s="42"/>
      <c r="C483" s="43"/>
      <c r="D483" s="246" t="s">
        <v>139</v>
      </c>
      <c r="E483" s="43"/>
      <c r="F483" s="247" t="s">
        <v>570</v>
      </c>
      <c r="G483" s="43"/>
      <c r="H483" s="43"/>
      <c r="I483" s="221"/>
      <c r="J483" s="43"/>
      <c r="K483" s="43"/>
      <c r="L483" s="47"/>
      <c r="M483" s="222"/>
      <c r="N483" s="223"/>
      <c r="O483" s="87"/>
      <c r="P483" s="87"/>
      <c r="Q483" s="87"/>
      <c r="R483" s="87"/>
      <c r="S483" s="87"/>
      <c r="T483" s="88"/>
      <c r="U483" s="41"/>
      <c r="V483" s="41"/>
      <c r="W483" s="41"/>
      <c r="X483" s="41"/>
      <c r="Y483" s="41"/>
      <c r="Z483" s="41"/>
      <c r="AA483" s="41"/>
      <c r="AB483" s="41"/>
      <c r="AC483" s="41"/>
      <c r="AD483" s="41"/>
      <c r="AE483" s="41"/>
      <c r="AT483" s="19" t="s">
        <v>139</v>
      </c>
      <c r="AU483" s="19" t="s">
        <v>84</v>
      </c>
    </row>
    <row r="484" s="13" customFormat="1">
      <c r="A484" s="13"/>
      <c r="B484" s="224"/>
      <c r="C484" s="225"/>
      <c r="D484" s="219" t="s">
        <v>130</v>
      </c>
      <c r="E484" s="226" t="s">
        <v>21</v>
      </c>
      <c r="F484" s="227" t="s">
        <v>571</v>
      </c>
      <c r="G484" s="225"/>
      <c r="H484" s="228">
        <v>2</v>
      </c>
      <c r="I484" s="229"/>
      <c r="J484" s="225"/>
      <c r="K484" s="225"/>
      <c r="L484" s="230"/>
      <c r="M484" s="231"/>
      <c r="N484" s="232"/>
      <c r="O484" s="232"/>
      <c r="P484" s="232"/>
      <c r="Q484" s="232"/>
      <c r="R484" s="232"/>
      <c r="S484" s="232"/>
      <c r="T484" s="233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T484" s="234" t="s">
        <v>130</v>
      </c>
      <c r="AU484" s="234" t="s">
        <v>84</v>
      </c>
      <c r="AV484" s="13" t="s">
        <v>84</v>
      </c>
      <c r="AW484" s="13" t="s">
        <v>36</v>
      </c>
      <c r="AX484" s="13" t="s">
        <v>79</v>
      </c>
      <c r="AY484" s="234" t="s">
        <v>120</v>
      </c>
    </row>
    <row r="485" s="2" customFormat="1" ht="16.5" customHeight="1">
      <c r="A485" s="41"/>
      <c r="B485" s="42"/>
      <c r="C485" s="206" t="s">
        <v>572</v>
      </c>
      <c r="D485" s="206" t="s">
        <v>123</v>
      </c>
      <c r="E485" s="207" t="s">
        <v>573</v>
      </c>
      <c r="F485" s="208" t="s">
        <v>574</v>
      </c>
      <c r="G485" s="209" t="s">
        <v>175</v>
      </c>
      <c r="H485" s="210">
        <v>160</v>
      </c>
      <c r="I485" s="211"/>
      <c r="J485" s="212">
        <f>ROUND(I485*H485,2)</f>
        <v>0</v>
      </c>
      <c r="K485" s="208" t="s">
        <v>136</v>
      </c>
      <c r="L485" s="47"/>
      <c r="M485" s="213" t="s">
        <v>21</v>
      </c>
      <c r="N485" s="214" t="s">
        <v>45</v>
      </c>
      <c r="O485" s="87"/>
      <c r="P485" s="215">
        <f>O485*H485</f>
        <v>0</v>
      </c>
      <c r="Q485" s="215">
        <v>0</v>
      </c>
      <c r="R485" s="215">
        <f>Q485*H485</f>
        <v>0</v>
      </c>
      <c r="S485" s="215">
        <v>0</v>
      </c>
      <c r="T485" s="216">
        <f>S485*H485</f>
        <v>0</v>
      </c>
      <c r="U485" s="41"/>
      <c r="V485" s="41"/>
      <c r="W485" s="41"/>
      <c r="X485" s="41"/>
      <c r="Y485" s="41"/>
      <c r="Z485" s="41"/>
      <c r="AA485" s="41"/>
      <c r="AB485" s="41"/>
      <c r="AC485" s="41"/>
      <c r="AD485" s="41"/>
      <c r="AE485" s="41"/>
      <c r="AR485" s="217" t="s">
        <v>127</v>
      </c>
      <c r="AT485" s="217" t="s">
        <v>123</v>
      </c>
      <c r="AU485" s="217" t="s">
        <v>84</v>
      </c>
      <c r="AY485" s="19" t="s">
        <v>120</v>
      </c>
      <c r="BE485" s="218">
        <f>IF(N485="základní",J485,0)</f>
        <v>0</v>
      </c>
      <c r="BF485" s="218">
        <f>IF(N485="snížená",J485,0)</f>
        <v>0</v>
      </c>
      <c r="BG485" s="218">
        <f>IF(N485="zákl. přenesená",J485,0)</f>
        <v>0</v>
      </c>
      <c r="BH485" s="218">
        <f>IF(N485="sníž. přenesená",J485,0)</f>
        <v>0</v>
      </c>
      <c r="BI485" s="218">
        <f>IF(N485="nulová",J485,0)</f>
        <v>0</v>
      </c>
      <c r="BJ485" s="19" t="s">
        <v>79</v>
      </c>
      <c r="BK485" s="218">
        <f>ROUND(I485*H485,2)</f>
        <v>0</v>
      </c>
      <c r="BL485" s="19" t="s">
        <v>127</v>
      </c>
      <c r="BM485" s="217" t="s">
        <v>575</v>
      </c>
    </row>
    <row r="486" s="2" customFormat="1">
      <c r="A486" s="41"/>
      <c r="B486" s="42"/>
      <c r="C486" s="43"/>
      <c r="D486" s="219" t="s">
        <v>129</v>
      </c>
      <c r="E486" s="43"/>
      <c r="F486" s="220" t="s">
        <v>576</v>
      </c>
      <c r="G486" s="43"/>
      <c r="H486" s="43"/>
      <c r="I486" s="221"/>
      <c r="J486" s="43"/>
      <c r="K486" s="43"/>
      <c r="L486" s="47"/>
      <c r="M486" s="222"/>
      <c r="N486" s="223"/>
      <c r="O486" s="87"/>
      <c r="P486" s="87"/>
      <c r="Q486" s="87"/>
      <c r="R486" s="87"/>
      <c r="S486" s="87"/>
      <c r="T486" s="88"/>
      <c r="U486" s="41"/>
      <c r="V486" s="41"/>
      <c r="W486" s="41"/>
      <c r="X486" s="41"/>
      <c r="Y486" s="41"/>
      <c r="Z486" s="41"/>
      <c r="AA486" s="41"/>
      <c r="AB486" s="41"/>
      <c r="AC486" s="41"/>
      <c r="AD486" s="41"/>
      <c r="AE486" s="41"/>
      <c r="AT486" s="19" t="s">
        <v>129</v>
      </c>
      <c r="AU486" s="19" t="s">
        <v>84</v>
      </c>
    </row>
    <row r="487" s="2" customFormat="1">
      <c r="A487" s="41"/>
      <c r="B487" s="42"/>
      <c r="C487" s="43"/>
      <c r="D487" s="246" t="s">
        <v>139</v>
      </c>
      <c r="E487" s="43"/>
      <c r="F487" s="247" t="s">
        <v>577</v>
      </c>
      <c r="G487" s="43"/>
      <c r="H487" s="43"/>
      <c r="I487" s="221"/>
      <c r="J487" s="43"/>
      <c r="K487" s="43"/>
      <c r="L487" s="47"/>
      <c r="M487" s="222"/>
      <c r="N487" s="223"/>
      <c r="O487" s="87"/>
      <c r="P487" s="87"/>
      <c r="Q487" s="87"/>
      <c r="R487" s="87"/>
      <c r="S487" s="87"/>
      <c r="T487" s="88"/>
      <c r="U487" s="41"/>
      <c r="V487" s="41"/>
      <c r="W487" s="41"/>
      <c r="X487" s="41"/>
      <c r="Y487" s="41"/>
      <c r="Z487" s="41"/>
      <c r="AA487" s="41"/>
      <c r="AB487" s="41"/>
      <c r="AC487" s="41"/>
      <c r="AD487" s="41"/>
      <c r="AE487" s="41"/>
      <c r="AT487" s="19" t="s">
        <v>139</v>
      </c>
      <c r="AU487" s="19" t="s">
        <v>84</v>
      </c>
    </row>
    <row r="488" s="13" customFormat="1">
      <c r="A488" s="13"/>
      <c r="B488" s="224"/>
      <c r="C488" s="225"/>
      <c r="D488" s="219" t="s">
        <v>130</v>
      </c>
      <c r="E488" s="226" t="s">
        <v>21</v>
      </c>
      <c r="F488" s="227" t="s">
        <v>578</v>
      </c>
      <c r="G488" s="225"/>
      <c r="H488" s="228">
        <v>160</v>
      </c>
      <c r="I488" s="229"/>
      <c r="J488" s="225"/>
      <c r="K488" s="225"/>
      <c r="L488" s="230"/>
      <c r="M488" s="231"/>
      <c r="N488" s="232"/>
      <c r="O488" s="232"/>
      <c r="P488" s="232"/>
      <c r="Q488" s="232"/>
      <c r="R488" s="232"/>
      <c r="S488" s="232"/>
      <c r="T488" s="233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234" t="s">
        <v>130</v>
      </c>
      <c r="AU488" s="234" t="s">
        <v>84</v>
      </c>
      <c r="AV488" s="13" t="s">
        <v>84</v>
      </c>
      <c r="AW488" s="13" t="s">
        <v>36</v>
      </c>
      <c r="AX488" s="13" t="s">
        <v>79</v>
      </c>
      <c r="AY488" s="234" t="s">
        <v>120</v>
      </c>
    </row>
    <row r="489" s="2" customFormat="1" ht="24.15" customHeight="1">
      <c r="A489" s="41"/>
      <c r="B489" s="42"/>
      <c r="C489" s="206" t="s">
        <v>579</v>
      </c>
      <c r="D489" s="206" t="s">
        <v>123</v>
      </c>
      <c r="E489" s="207" t="s">
        <v>580</v>
      </c>
      <c r="F489" s="208" t="s">
        <v>581</v>
      </c>
      <c r="G489" s="209" t="s">
        <v>175</v>
      </c>
      <c r="H489" s="210">
        <v>20</v>
      </c>
      <c r="I489" s="211"/>
      <c r="J489" s="212">
        <f>ROUND(I489*H489,2)</f>
        <v>0</v>
      </c>
      <c r="K489" s="208" t="s">
        <v>136</v>
      </c>
      <c r="L489" s="47"/>
      <c r="M489" s="213" t="s">
        <v>21</v>
      </c>
      <c r="N489" s="214" t="s">
        <v>45</v>
      </c>
      <c r="O489" s="87"/>
      <c r="P489" s="215">
        <f>O489*H489</f>
        <v>0</v>
      </c>
      <c r="Q489" s="215">
        <v>0</v>
      </c>
      <c r="R489" s="215">
        <f>Q489*H489</f>
        <v>0</v>
      </c>
      <c r="S489" s="215">
        <v>0</v>
      </c>
      <c r="T489" s="216">
        <f>S489*H489</f>
        <v>0</v>
      </c>
      <c r="U489" s="41"/>
      <c r="V489" s="41"/>
      <c r="W489" s="41"/>
      <c r="X489" s="41"/>
      <c r="Y489" s="41"/>
      <c r="Z489" s="41"/>
      <c r="AA489" s="41"/>
      <c r="AB489" s="41"/>
      <c r="AC489" s="41"/>
      <c r="AD489" s="41"/>
      <c r="AE489" s="41"/>
      <c r="AR489" s="217" t="s">
        <v>127</v>
      </c>
      <c r="AT489" s="217" t="s">
        <v>123</v>
      </c>
      <c r="AU489" s="217" t="s">
        <v>84</v>
      </c>
      <c r="AY489" s="19" t="s">
        <v>120</v>
      </c>
      <c r="BE489" s="218">
        <f>IF(N489="základní",J489,0)</f>
        <v>0</v>
      </c>
      <c r="BF489" s="218">
        <f>IF(N489="snížená",J489,0)</f>
        <v>0</v>
      </c>
      <c r="BG489" s="218">
        <f>IF(N489="zákl. přenesená",J489,0)</f>
        <v>0</v>
      </c>
      <c r="BH489" s="218">
        <f>IF(N489="sníž. přenesená",J489,0)</f>
        <v>0</v>
      </c>
      <c r="BI489" s="218">
        <f>IF(N489="nulová",J489,0)</f>
        <v>0</v>
      </c>
      <c r="BJ489" s="19" t="s">
        <v>79</v>
      </c>
      <c r="BK489" s="218">
        <f>ROUND(I489*H489,2)</f>
        <v>0</v>
      </c>
      <c r="BL489" s="19" t="s">
        <v>127</v>
      </c>
      <c r="BM489" s="217" t="s">
        <v>582</v>
      </c>
    </row>
    <row r="490" s="2" customFormat="1">
      <c r="A490" s="41"/>
      <c r="B490" s="42"/>
      <c r="C490" s="43"/>
      <c r="D490" s="219" t="s">
        <v>129</v>
      </c>
      <c r="E490" s="43"/>
      <c r="F490" s="220" t="s">
        <v>583</v>
      </c>
      <c r="G490" s="43"/>
      <c r="H490" s="43"/>
      <c r="I490" s="221"/>
      <c r="J490" s="43"/>
      <c r="K490" s="43"/>
      <c r="L490" s="47"/>
      <c r="M490" s="222"/>
      <c r="N490" s="223"/>
      <c r="O490" s="87"/>
      <c r="P490" s="87"/>
      <c r="Q490" s="87"/>
      <c r="R490" s="87"/>
      <c r="S490" s="87"/>
      <c r="T490" s="88"/>
      <c r="U490" s="41"/>
      <c r="V490" s="41"/>
      <c r="W490" s="41"/>
      <c r="X490" s="41"/>
      <c r="Y490" s="41"/>
      <c r="Z490" s="41"/>
      <c r="AA490" s="41"/>
      <c r="AB490" s="41"/>
      <c r="AC490" s="41"/>
      <c r="AD490" s="41"/>
      <c r="AE490" s="41"/>
      <c r="AT490" s="19" t="s">
        <v>129</v>
      </c>
      <c r="AU490" s="19" t="s">
        <v>84</v>
      </c>
    </row>
    <row r="491" s="2" customFormat="1">
      <c r="A491" s="41"/>
      <c r="B491" s="42"/>
      <c r="C491" s="43"/>
      <c r="D491" s="246" t="s">
        <v>139</v>
      </c>
      <c r="E491" s="43"/>
      <c r="F491" s="247" t="s">
        <v>584</v>
      </c>
      <c r="G491" s="43"/>
      <c r="H491" s="43"/>
      <c r="I491" s="221"/>
      <c r="J491" s="43"/>
      <c r="K491" s="43"/>
      <c r="L491" s="47"/>
      <c r="M491" s="222"/>
      <c r="N491" s="223"/>
      <c r="O491" s="87"/>
      <c r="P491" s="87"/>
      <c r="Q491" s="87"/>
      <c r="R491" s="87"/>
      <c r="S491" s="87"/>
      <c r="T491" s="88"/>
      <c r="U491" s="41"/>
      <c r="V491" s="41"/>
      <c r="W491" s="41"/>
      <c r="X491" s="41"/>
      <c r="Y491" s="41"/>
      <c r="Z491" s="41"/>
      <c r="AA491" s="41"/>
      <c r="AB491" s="41"/>
      <c r="AC491" s="41"/>
      <c r="AD491" s="41"/>
      <c r="AE491" s="41"/>
      <c r="AT491" s="19" t="s">
        <v>139</v>
      </c>
      <c r="AU491" s="19" t="s">
        <v>84</v>
      </c>
    </row>
    <row r="492" s="13" customFormat="1">
      <c r="A492" s="13"/>
      <c r="B492" s="224"/>
      <c r="C492" s="225"/>
      <c r="D492" s="219" t="s">
        <v>130</v>
      </c>
      <c r="E492" s="226" t="s">
        <v>21</v>
      </c>
      <c r="F492" s="227" t="s">
        <v>585</v>
      </c>
      <c r="G492" s="225"/>
      <c r="H492" s="228">
        <v>20</v>
      </c>
      <c r="I492" s="229"/>
      <c r="J492" s="225"/>
      <c r="K492" s="225"/>
      <c r="L492" s="230"/>
      <c r="M492" s="231"/>
      <c r="N492" s="232"/>
      <c r="O492" s="232"/>
      <c r="P492" s="232"/>
      <c r="Q492" s="232"/>
      <c r="R492" s="232"/>
      <c r="S492" s="232"/>
      <c r="T492" s="233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234" t="s">
        <v>130</v>
      </c>
      <c r="AU492" s="234" t="s">
        <v>84</v>
      </c>
      <c r="AV492" s="13" t="s">
        <v>84</v>
      </c>
      <c r="AW492" s="13" t="s">
        <v>36</v>
      </c>
      <c r="AX492" s="13" t="s">
        <v>79</v>
      </c>
      <c r="AY492" s="234" t="s">
        <v>120</v>
      </c>
    </row>
    <row r="493" s="2" customFormat="1" ht="24.15" customHeight="1">
      <c r="A493" s="41"/>
      <c r="B493" s="42"/>
      <c r="C493" s="206" t="s">
        <v>586</v>
      </c>
      <c r="D493" s="206" t="s">
        <v>123</v>
      </c>
      <c r="E493" s="207" t="s">
        <v>587</v>
      </c>
      <c r="F493" s="208" t="s">
        <v>588</v>
      </c>
      <c r="G493" s="209" t="s">
        <v>219</v>
      </c>
      <c r="H493" s="210">
        <v>46</v>
      </c>
      <c r="I493" s="211"/>
      <c r="J493" s="212">
        <f>ROUND(I493*H493,2)</f>
        <v>0</v>
      </c>
      <c r="K493" s="208" t="s">
        <v>136</v>
      </c>
      <c r="L493" s="47"/>
      <c r="M493" s="213" t="s">
        <v>21</v>
      </c>
      <c r="N493" s="214" t="s">
        <v>45</v>
      </c>
      <c r="O493" s="87"/>
      <c r="P493" s="215">
        <f>O493*H493</f>
        <v>0</v>
      </c>
      <c r="Q493" s="215">
        <v>0</v>
      </c>
      <c r="R493" s="215">
        <f>Q493*H493</f>
        <v>0</v>
      </c>
      <c r="S493" s="215">
        <v>0.014999999999999999</v>
      </c>
      <c r="T493" s="216">
        <f>S493*H493</f>
        <v>0.68999999999999995</v>
      </c>
      <c r="U493" s="41"/>
      <c r="V493" s="41"/>
      <c r="W493" s="41"/>
      <c r="X493" s="41"/>
      <c r="Y493" s="41"/>
      <c r="Z493" s="41"/>
      <c r="AA493" s="41"/>
      <c r="AB493" s="41"/>
      <c r="AC493" s="41"/>
      <c r="AD493" s="41"/>
      <c r="AE493" s="41"/>
      <c r="AR493" s="217" t="s">
        <v>127</v>
      </c>
      <c r="AT493" s="217" t="s">
        <v>123</v>
      </c>
      <c r="AU493" s="217" t="s">
        <v>84</v>
      </c>
      <c r="AY493" s="19" t="s">
        <v>120</v>
      </c>
      <c r="BE493" s="218">
        <f>IF(N493="základní",J493,0)</f>
        <v>0</v>
      </c>
      <c r="BF493" s="218">
        <f>IF(N493="snížená",J493,0)</f>
        <v>0</v>
      </c>
      <c r="BG493" s="218">
        <f>IF(N493="zákl. přenesená",J493,0)</f>
        <v>0</v>
      </c>
      <c r="BH493" s="218">
        <f>IF(N493="sníž. přenesená",J493,0)</f>
        <v>0</v>
      </c>
      <c r="BI493" s="218">
        <f>IF(N493="nulová",J493,0)</f>
        <v>0</v>
      </c>
      <c r="BJ493" s="19" t="s">
        <v>79</v>
      </c>
      <c r="BK493" s="218">
        <f>ROUND(I493*H493,2)</f>
        <v>0</v>
      </c>
      <c r="BL493" s="19" t="s">
        <v>127</v>
      </c>
      <c r="BM493" s="217" t="s">
        <v>589</v>
      </c>
    </row>
    <row r="494" s="2" customFormat="1">
      <c r="A494" s="41"/>
      <c r="B494" s="42"/>
      <c r="C494" s="43"/>
      <c r="D494" s="219" t="s">
        <v>129</v>
      </c>
      <c r="E494" s="43"/>
      <c r="F494" s="220" t="s">
        <v>590</v>
      </c>
      <c r="G494" s="43"/>
      <c r="H494" s="43"/>
      <c r="I494" s="221"/>
      <c r="J494" s="43"/>
      <c r="K494" s="43"/>
      <c r="L494" s="47"/>
      <c r="M494" s="222"/>
      <c r="N494" s="223"/>
      <c r="O494" s="87"/>
      <c r="P494" s="87"/>
      <c r="Q494" s="87"/>
      <c r="R494" s="87"/>
      <c r="S494" s="87"/>
      <c r="T494" s="88"/>
      <c r="U494" s="41"/>
      <c r="V494" s="41"/>
      <c r="W494" s="41"/>
      <c r="X494" s="41"/>
      <c r="Y494" s="41"/>
      <c r="Z494" s="41"/>
      <c r="AA494" s="41"/>
      <c r="AB494" s="41"/>
      <c r="AC494" s="41"/>
      <c r="AD494" s="41"/>
      <c r="AE494" s="41"/>
      <c r="AT494" s="19" t="s">
        <v>129</v>
      </c>
      <c r="AU494" s="19" t="s">
        <v>84</v>
      </c>
    </row>
    <row r="495" s="2" customFormat="1">
      <c r="A495" s="41"/>
      <c r="B495" s="42"/>
      <c r="C495" s="43"/>
      <c r="D495" s="246" t="s">
        <v>139</v>
      </c>
      <c r="E495" s="43"/>
      <c r="F495" s="247" t="s">
        <v>591</v>
      </c>
      <c r="G495" s="43"/>
      <c r="H495" s="43"/>
      <c r="I495" s="221"/>
      <c r="J495" s="43"/>
      <c r="K495" s="43"/>
      <c r="L495" s="47"/>
      <c r="M495" s="222"/>
      <c r="N495" s="223"/>
      <c r="O495" s="87"/>
      <c r="P495" s="87"/>
      <c r="Q495" s="87"/>
      <c r="R495" s="87"/>
      <c r="S495" s="87"/>
      <c r="T495" s="88"/>
      <c r="U495" s="41"/>
      <c r="V495" s="41"/>
      <c r="W495" s="41"/>
      <c r="X495" s="41"/>
      <c r="Y495" s="41"/>
      <c r="Z495" s="41"/>
      <c r="AA495" s="41"/>
      <c r="AB495" s="41"/>
      <c r="AC495" s="41"/>
      <c r="AD495" s="41"/>
      <c r="AE495" s="41"/>
      <c r="AT495" s="19" t="s">
        <v>139</v>
      </c>
      <c r="AU495" s="19" t="s">
        <v>84</v>
      </c>
    </row>
    <row r="496" s="13" customFormat="1">
      <c r="A496" s="13"/>
      <c r="B496" s="224"/>
      <c r="C496" s="225"/>
      <c r="D496" s="219" t="s">
        <v>130</v>
      </c>
      <c r="E496" s="226" t="s">
        <v>21</v>
      </c>
      <c r="F496" s="227" t="s">
        <v>289</v>
      </c>
      <c r="G496" s="225"/>
      <c r="H496" s="228">
        <v>3</v>
      </c>
      <c r="I496" s="229"/>
      <c r="J496" s="225"/>
      <c r="K496" s="225"/>
      <c r="L496" s="230"/>
      <c r="M496" s="231"/>
      <c r="N496" s="232"/>
      <c r="O496" s="232"/>
      <c r="P496" s="232"/>
      <c r="Q496" s="232"/>
      <c r="R496" s="232"/>
      <c r="S496" s="232"/>
      <c r="T496" s="233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234" t="s">
        <v>130</v>
      </c>
      <c r="AU496" s="234" t="s">
        <v>84</v>
      </c>
      <c r="AV496" s="13" t="s">
        <v>84</v>
      </c>
      <c r="AW496" s="13" t="s">
        <v>36</v>
      </c>
      <c r="AX496" s="13" t="s">
        <v>74</v>
      </c>
      <c r="AY496" s="234" t="s">
        <v>120</v>
      </c>
    </row>
    <row r="497" s="13" customFormat="1">
      <c r="A497" s="13"/>
      <c r="B497" s="224"/>
      <c r="C497" s="225"/>
      <c r="D497" s="219" t="s">
        <v>130</v>
      </c>
      <c r="E497" s="226" t="s">
        <v>21</v>
      </c>
      <c r="F497" s="227" t="s">
        <v>290</v>
      </c>
      <c r="G497" s="225"/>
      <c r="H497" s="228">
        <v>2</v>
      </c>
      <c r="I497" s="229"/>
      <c r="J497" s="225"/>
      <c r="K497" s="225"/>
      <c r="L497" s="230"/>
      <c r="M497" s="231"/>
      <c r="N497" s="232"/>
      <c r="O497" s="232"/>
      <c r="P497" s="232"/>
      <c r="Q497" s="232"/>
      <c r="R497" s="232"/>
      <c r="S497" s="232"/>
      <c r="T497" s="233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34" t="s">
        <v>130</v>
      </c>
      <c r="AU497" s="234" t="s">
        <v>84</v>
      </c>
      <c r="AV497" s="13" t="s">
        <v>84</v>
      </c>
      <c r="AW497" s="13" t="s">
        <v>36</v>
      </c>
      <c r="AX497" s="13" t="s">
        <v>74</v>
      </c>
      <c r="AY497" s="234" t="s">
        <v>120</v>
      </c>
    </row>
    <row r="498" s="13" customFormat="1">
      <c r="A498" s="13"/>
      <c r="B498" s="224"/>
      <c r="C498" s="225"/>
      <c r="D498" s="219" t="s">
        <v>130</v>
      </c>
      <c r="E498" s="226" t="s">
        <v>21</v>
      </c>
      <c r="F498" s="227" t="s">
        <v>291</v>
      </c>
      <c r="G498" s="225"/>
      <c r="H498" s="228">
        <v>3</v>
      </c>
      <c r="I498" s="229"/>
      <c r="J498" s="225"/>
      <c r="K498" s="225"/>
      <c r="L498" s="230"/>
      <c r="M498" s="231"/>
      <c r="N498" s="232"/>
      <c r="O498" s="232"/>
      <c r="P498" s="232"/>
      <c r="Q498" s="232"/>
      <c r="R498" s="232"/>
      <c r="S498" s="232"/>
      <c r="T498" s="233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T498" s="234" t="s">
        <v>130</v>
      </c>
      <c r="AU498" s="234" t="s">
        <v>84</v>
      </c>
      <c r="AV498" s="13" t="s">
        <v>84</v>
      </c>
      <c r="AW498" s="13" t="s">
        <v>36</v>
      </c>
      <c r="AX498" s="13" t="s">
        <v>74</v>
      </c>
      <c r="AY498" s="234" t="s">
        <v>120</v>
      </c>
    </row>
    <row r="499" s="13" customFormat="1">
      <c r="A499" s="13"/>
      <c r="B499" s="224"/>
      <c r="C499" s="225"/>
      <c r="D499" s="219" t="s">
        <v>130</v>
      </c>
      <c r="E499" s="226" t="s">
        <v>21</v>
      </c>
      <c r="F499" s="227" t="s">
        <v>292</v>
      </c>
      <c r="G499" s="225"/>
      <c r="H499" s="228">
        <v>3</v>
      </c>
      <c r="I499" s="229"/>
      <c r="J499" s="225"/>
      <c r="K499" s="225"/>
      <c r="L499" s="230"/>
      <c r="M499" s="231"/>
      <c r="N499" s="232"/>
      <c r="O499" s="232"/>
      <c r="P499" s="232"/>
      <c r="Q499" s="232"/>
      <c r="R499" s="232"/>
      <c r="S499" s="232"/>
      <c r="T499" s="233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234" t="s">
        <v>130</v>
      </c>
      <c r="AU499" s="234" t="s">
        <v>84</v>
      </c>
      <c r="AV499" s="13" t="s">
        <v>84</v>
      </c>
      <c r="AW499" s="13" t="s">
        <v>36</v>
      </c>
      <c r="AX499" s="13" t="s">
        <v>74</v>
      </c>
      <c r="AY499" s="234" t="s">
        <v>120</v>
      </c>
    </row>
    <row r="500" s="13" customFormat="1">
      <c r="A500" s="13"/>
      <c r="B500" s="224"/>
      <c r="C500" s="225"/>
      <c r="D500" s="219" t="s">
        <v>130</v>
      </c>
      <c r="E500" s="226" t="s">
        <v>21</v>
      </c>
      <c r="F500" s="227" t="s">
        <v>355</v>
      </c>
      <c r="G500" s="225"/>
      <c r="H500" s="228">
        <v>7</v>
      </c>
      <c r="I500" s="229"/>
      <c r="J500" s="225"/>
      <c r="K500" s="225"/>
      <c r="L500" s="230"/>
      <c r="M500" s="231"/>
      <c r="N500" s="232"/>
      <c r="O500" s="232"/>
      <c r="P500" s="232"/>
      <c r="Q500" s="232"/>
      <c r="R500" s="232"/>
      <c r="S500" s="232"/>
      <c r="T500" s="233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234" t="s">
        <v>130</v>
      </c>
      <c r="AU500" s="234" t="s">
        <v>84</v>
      </c>
      <c r="AV500" s="13" t="s">
        <v>84</v>
      </c>
      <c r="AW500" s="13" t="s">
        <v>36</v>
      </c>
      <c r="AX500" s="13" t="s">
        <v>74</v>
      </c>
      <c r="AY500" s="234" t="s">
        <v>120</v>
      </c>
    </row>
    <row r="501" s="13" customFormat="1">
      <c r="A501" s="13"/>
      <c r="B501" s="224"/>
      <c r="C501" s="225"/>
      <c r="D501" s="219" t="s">
        <v>130</v>
      </c>
      <c r="E501" s="226" t="s">
        <v>21</v>
      </c>
      <c r="F501" s="227" t="s">
        <v>301</v>
      </c>
      <c r="G501" s="225"/>
      <c r="H501" s="228">
        <v>4</v>
      </c>
      <c r="I501" s="229"/>
      <c r="J501" s="225"/>
      <c r="K501" s="225"/>
      <c r="L501" s="230"/>
      <c r="M501" s="231"/>
      <c r="N501" s="232"/>
      <c r="O501" s="232"/>
      <c r="P501" s="232"/>
      <c r="Q501" s="232"/>
      <c r="R501" s="232"/>
      <c r="S501" s="232"/>
      <c r="T501" s="233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234" t="s">
        <v>130</v>
      </c>
      <c r="AU501" s="234" t="s">
        <v>84</v>
      </c>
      <c r="AV501" s="13" t="s">
        <v>84</v>
      </c>
      <c r="AW501" s="13" t="s">
        <v>36</v>
      </c>
      <c r="AX501" s="13" t="s">
        <v>74</v>
      </c>
      <c r="AY501" s="234" t="s">
        <v>120</v>
      </c>
    </row>
    <row r="502" s="13" customFormat="1">
      <c r="A502" s="13"/>
      <c r="B502" s="224"/>
      <c r="C502" s="225"/>
      <c r="D502" s="219" t="s">
        <v>130</v>
      </c>
      <c r="E502" s="226" t="s">
        <v>21</v>
      </c>
      <c r="F502" s="227" t="s">
        <v>293</v>
      </c>
      <c r="G502" s="225"/>
      <c r="H502" s="228">
        <v>1</v>
      </c>
      <c r="I502" s="229"/>
      <c r="J502" s="225"/>
      <c r="K502" s="225"/>
      <c r="L502" s="230"/>
      <c r="M502" s="231"/>
      <c r="N502" s="232"/>
      <c r="O502" s="232"/>
      <c r="P502" s="232"/>
      <c r="Q502" s="232"/>
      <c r="R502" s="232"/>
      <c r="S502" s="232"/>
      <c r="T502" s="233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T502" s="234" t="s">
        <v>130</v>
      </c>
      <c r="AU502" s="234" t="s">
        <v>84</v>
      </c>
      <c r="AV502" s="13" t="s">
        <v>84</v>
      </c>
      <c r="AW502" s="13" t="s">
        <v>36</v>
      </c>
      <c r="AX502" s="13" t="s">
        <v>74</v>
      </c>
      <c r="AY502" s="234" t="s">
        <v>120</v>
      </c>
    </row>
    <row r="503" s="13" customFormat="1">
      <c r="A503" s="13"/>
      <c r="B503" s="224"/>
      <c r="C503" s="225"/>
      <c r="D503" s="219" t="s">
        <v>130</v>
      </c>
      <c r="E503" s="226" t="s">
        <v>21</v>
      </c>
      <c r="F503" s="227" t="s">
        <v>294</v>
      </c>
      <c r="G503" s="225"/>
      <c r="H503" s="228">
        <v>1</v>
      </c>
      <c r="I503" s="229"/>
      <c r="J503" s="225"/>
      <c r="K503" s="225"/>
      <c r="L503" s="230"/>
      <c r="M503" s="231"/>
      <c r="N503" s="232"/>
      <c r="O503" s="232"/>
      <c r="P503" s="232"/>
      <c r="Q503" s="232"/>
      <c r="R503" s="232"/>
      <c r="S503" s="232"/>
      <c r="T503" s="233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34" t="s">
        <v>130</v>
      </c>
      <c r="AU503" s="234" t="s">
        <v>84</v>
      </c>
      <c r="AV503" s="13" t="s">
        <v>84</v>
      </c>
      <c r="AW503" s="13" t="s">
        <v>36</v>
      </c>
      <c r="AX503" s="13" t="s">
        <v>74</v>
      </c>
      <c r="AY503" s="234" t="s">
        <v>120</v>
      </c>
    </row>
    <row r="504" s="13" customFormat="1">
      <c r="A504" s="13"/>
      <c r="B504" s="224"/>
      <c r="C504" s="225"/>
      <c r="D504" s="219" t="s">
        <v>130</v>
      </c>
      <c r="E504" s="226" t="s">
        <v>21</v>
      </c>
      <c r="F504" s="227" t="s">
        <v>362</v>
      </c>
      <c r="G504" s="225"/>
      <c r="H504" s="228">
        <v>1</v>
      </c>
      <c r="I504" s="229"/>
      <c r="J504" s="225"/>
      <c r="K504" s="225"/>
      <c r="L504" s="230"/>
      <c r="M504" s="231"/>
      <c r="N504" s="232"/>
      <c r="O504" s="232"/>
      <c r="P504" s="232"/>
      <c r="Q504" s="232"/>
      <c r="R504" s="232"/>
      <c r="S504" s="232"/>
      <c r="T504" s="233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T504" s="234" t="s">
        <v>130</v>
      </c>
      <c r="AU504" s="234" t="s">
        <v>84</v>
      </c>
      <c r="AV504" s="13" t="s">
        <v>84</v>
      </c>
      <c r="AW504" s="13" t="s">
        <v>36</v>
      </c>
      <c r="AX504" s="13" t="s">
        <v>74</v>
      </c>
      <c r="AY504" s="234" t="s">
        <v>120</v>
      </c>
    </row>
    <row r="505" s="13" customFormat="1">
      <c r="A505" s="13"/>
      <c r="B505" s="224"/>
      <c r="C505" s="225"/>
      <c r="D505" s="219" t="s">
        <v>130</v>
      </c>
      <c r="E505" s="226" t="s">
        <v>21</v>
      </c>
      <c r="F505" s="227" t="s">
        <v>302</v>
      </c>
      <c r="G505" s="225"/>
      <c r="H505" s="228">
        <v>2</v>
      </c>
      <c r="I505" s="229"/>
      <c r="J505" s="225"/>
      <c r="K505" s="225"/>
      <c r="L505" s="230"/>
      <c r="M505" s="231"/>
      <c r="N505" s="232"/>
      <c r="O505" s="232"/>
      <c r="P505" s="232"/>
      <c r="Q505" s="232"/>
      <c r="R505" s="232"/>
      <c r="S505" s="232"/>
      <c r="T505" s="233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234" t="s">
        <v>130</v>
      </c>
      <c r="AU505" s="234" t="s">
        <v>84</v>
      </c>
      <c r="AV505" s="13" t="s">
        <v>84</v>
      </c>
      <c r="AW505" s="13" t="s">
        <v>36</v>
      </c>
      <c r="AX505" s="13" t="s">
        <v>74</v>
      </c>
      <c r="AY505" s="234" t="s">
        <v>120</v>
      </c>
    </row>
    <row r="506" s="13" customFormat="1">
      <c r="A506" s="13"/>
      <c r="B506" s="224"/>
      <c r="C506" s="225"/>
      <c r="D506" s="219" t="s">
        <v>130</v>
      </c>
      <c r="E506" s="226" t="s">
        <v>21</v>
      </c>
      <c r="F506" s="227" t="s">
        <v>347</v>
      </c>
      <c r="G506" s="225"/>
      <c r="H506" s="228">
        <v>1</v>
      </c>
      <c r="I506" s="229"/>
      <c r="J506" s="225"/>
      <c r="K506" s="225"/>
      <c r="L506" s="230"/>
      <c r="M506" s="231"/>
      <c r="N506" s="232"/>
      <c r="O506" s="232"/>
      <c r="P506" s="232"/>
      <c r="Q506" s="232"/>
      <c r="R506" s="232"/>
      <c r="S506" s="232"/>
      <c r="T506" s="233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T506" s="234" t="s">
        <v>130</v>
      </c>
      <c r="AU506" s="234" t="s">
        <v>84</v>
      </c>
      <c r="AV506" s="13" t="s">
        <v>84</v>
      </c>
      <c r="AW506" s="13" t="s">
        <v>36</v>
      </c>
      <c r="AX506" s="13" t="s">
        <v>74</v>
      </c>
      <c r="AY506" s="234" t="s">
        <v>120</v>
      </c>
    </row>
    <row r="507" s="13" customFormat="1">
      <c r="A507" s="13"/>
      <c r="B507" s="224"/>
      <c r="C507" s="225"/>
      <c r="D507" s="219" t="s">
        <v>130</v>
      </c>
      <c r="E507" s="226" t="s">
        <v>21</v>
      </c>
      <c r="F507" s="227" t="s">
        <v>348</v>
      </c>
      <c r="G507" s="225"/>
      <c r="H507" s="228">
        <v>1</v>
      </c>
      <c r="I507" s="229"/>
      <c r="J507" s="225"/>
      <c r="K507" s="225"/>
      <c r="L507" s="230"/>
      <c r="M507" s="231"/>
      <c r="N507" s="232"/>
      <c r="O507" s="232"/>
      <c r="P507" s="232"/>
      <c r="Q507" s="232"/>
      <c r="R507" s="232"/>
      <c r="S507" s="232"/>
      <c r="T507" s="233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34" t="s">
        <v>130</v>
      </c>
      <c r="AU507" s="234" t="s">
        <v>84</v>
      </c>
      <c r="AV507" s="13" t="s">
        <v>84</v>
      </c>
      <c r="AW507" s="13" t="s">
        <v>36</v>
      </c>
      <c r="AX507" s="13" t="s">
        <v>74</v>
      </c>
      <c r="AY507" s="234" t="s">
        <v>120</v>
      </c>
    </row>
    <row r="508" s="13" customFormat="1">
      <c r="A508" s="13"/>
      <c r="B508" s="224"/>
      <c r="C508" s="225"/>
      <c r="D508" s="219" t="s">
        <v>130</v>
      </c>
      <c r="E508" s="226" t="s">
        <v>21</v>
      </c>
      <c r="F508" s="227" t="s">
        <v>364</v>
      </c>
      <c r="G508" s="225"/>
      <c r="H508" s="228">
        <v>1</v>
      </c>
      <c r="I508" s="229"/>
      <c r="J508" s="225"/>
      <c r="K508" s="225"/>
      <c r="L508" s="230"/>
      <c r="M508" s="231"/>
      <c r="N508" s="232"/>
      <c r="O508" s="232"/>
      <c r="P508" s="232"/>
      <c r="Q508" s="232"/>
      <c r="R508" s="232"/>
      <c r="S508" s="232"/>
      <c r="T508" s="233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T508" s="234" t="s">
        <v>130</v>
      </c>
      <c r="AU508" s="234" t="s">
        <v>84</v>
      </c>
      <c r="AV508" s="13" t="s">
        <v>84</v>
      </c>
      <c r="AW508" s="13" t="s">
        <v>36</v>
      </c>
      <c r="AX508" s="13" t="s">
        <v>74</v>
      </c>
      <c r="AY508" s="234" t="s">
        <v>120</v>
      </c>
    </row>
    <row r="509" s="13" customFormat="1">
      <c r="A509" s="13"/>
      <c r="B509" s="224"/>
      <c r="C509" s="225"/>
      <c r="D509" s="219" t="s">
        <v>130</v>
      </c>
      <c r="E509" s="226" t="s">
        <v>21</v>
      </c>
      <c r="F509" s="227" t="s">
        <v>365</v>
      </c>
      <c r="G509" s="225"/>
      <c r="H509" s="228">
        <v>1</v>
      </c>
      <c r="I509" s="229"/>
      <c r="J509" s="225"/>
      <c r="K509" s="225"/>
      <c r="L509" s="230"/>
      <c r="M509" s="231"/>
      <c r="N509" s="232"/>
      <c r="O509" s="232"/>
      <c r="P509" s="232"/>
      <c r="Q509" s="232"/>
      <c r="R509" s="232"/>
      <c r="S509" s="232"/>
      <c r="T509" s="233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T509" s="234" t="s">
        <v>130</v>
      </c>
      <c r="AU509" s="234" t="s">
        <v>84</v>
      </c>
      <c r="AV509" s="13" t="s">
        <v>84</v>
      </c>
      <c r="AW509" s="13" t="s">
        <v>36</v>
      </c>
      <c r="AX509" s="13" t="s">
        <v>74</v>
      </c>
      <c r="AY509" s="234" t="s">
        <v>120</v>
      </c>
    </row>
    <row r="510" s="13" customFormat="1">
      <c r="A510" s="13"/>
      <c r="B510" s="224"/>
      <c r="C510" s="225"/>
      <c r="D510" s="219" t="s">
        <v>130</v>
      </c>
      <c r="E510" s="226" t="s">
        <v>21</v>
      </c>
      <c r="F510" s="227" t="s">
        <v>366</v>
      </c>
      <c r="G510" s="225"/>
      <c r="H510" s="228">
        <v>1</v>
      </c>
      <c r="I510" s="229"/>
      <c r="J510" s="225"/>
      <c r="K510" s="225"/>
      <c r="L510" s="230"/>
      <c r="M510" s="231"/>
      <c r="N510" s="232"/>
      <c r="O510" s="232"/>
      <c r="P510" s="232"/>
      <c r="Q510" s="232"/>
      <c r="R510" s="232"/>
      <c r="S510" s="232"/>
      <c r="T510" s="233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234" t="s">
        <v>130</v>
      </c>
      <c r="AU510" s="234" t="s">
        <v>84</v>
      </c>
      <c r="AV510" s="13" t="s">
        <v>84</v>
      </c>
      <c r="AW510" s="13" t="s">
        <v>36</v>
      </c>
      <c r="AX510" s="13" t="s">
        <v>74</v>
      </c>
      <c r="AY510" s="234" t="s">
        <v>120</v>
      </c>
    </row>
    <row r="511" s="13" customFormat="1">
      <c r="A511" s="13"/>
      <c r="B511" s="224"/>
      <c r="C511" s="225"/>
      <c r="D511" s="219" t="s">
        <v>130</v>
      </c>
      <c r="E511" s="226" t="s">
        <v>21</v>
      </c>
      <c r="F511" s="227" t="s">
        <v>303</v>
      </c>
      <c r="G511" s="225"/>
      <c r="H511" s="228">
        <v>14</v>
      </c>
      <c r="I511" s="229"/>
      <c r="J511" s="225"/>
      <c r="K511" s="225"/>
      <c r="L511" s="230"/>
      <c r="M511" s="231"/>
      <c r="N511" s="232"/>
      <c r="O511" s="232"/>
      <c r="P511" s="232"/>
      <c r="Q511" s="232"/>
      <c r="R511" s="232"/>
      <c r="S511" s="232"/>
      <c r="T511" s="233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34" t="s">
        <v>130</v>
      </c>
      <c r="AU511" s="234" t="s">
        <v>84</v>
      </c>
      <c r="AV511" s="13" t="s">
        <v>84</v>
      </c>
      <c r="AW511" s="13" t="s">
        <v>36</v>
      </c>
      <c r="AX511" s="13" t="s">
        <v>74</v>
      </c>
      <c r="AY511" s="234" t="s">
        <v>120</v>
      </c>
    </row>
    <row r="512" s="14" customFormat="1">
      <c r="A512" s="14"/>
      <c r="B512" s="235"/>
      <c r="C512" s="236"/>
      <c r="D512" s="219" t="s">
        <v>130</v>
      </c>
      <c r="E512" s="237" t="s">
        <v>21</v>
      </c>
      <c r="F512" s="238" t="s">
        <v>133</v>
      </c>
      <c r="G512" s="236"/>
      <c r="H512" s="239">
        <v>46</v>
      </c>
      <c r="I512" s="240"/>
      <c r="J512" s="236"/>
      <c r="K512" s="236"/>
      <c r="L512" s="241"/>
      <c r="M512" s="242"/>
      <c r="N512" s="243"/>
      <c r="O512" s="243"/>
      <c r="P512" s="243"/>
      <c r="Q512" s="243"/>
      <c r="R512" s="243"/>
      <c r="S512" s="243"/>
      <c r="T512" s="24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T512" s="245" t="s">
        <v>130</v>
      </c>
      <c r="AU512" s="245" t="s">
        <v>84</v>
      </c>
      <c r="AV512" s="14" t="s">
        <v>127</v>
      </c>
      <c r="AW512" s="14" t="s">
        <v>36</v>
      </c>
      <c r="AX512" s="14" t="s">
        <v>79</v>
      </c>
      <c r="AY512" s="245" t="s">
        <v>120</v>
      </c>
    </row>
    <row r="513" s="2" customFormat="1" ht="24.15" customHeight="1">
      <c r="A513" s="41"/>
      <c r="B513" s="42"/>
      <c r="C513" s="206" t="s">
        <v>592</v>
      </c>
      <c r="D513" s="206" t="s">
        <v>123</v>
      </c>
      <c r="E513" s="207" t="s">
        <v>593</v>
      </c>
      <c r="F513" s="208" t="s">
        <v>594</v>
      </c>
      <c r="G513" s="209" t="s">
        <v>219</v>
      </c>
      <c r="H513" s="210">
        <v>30</v>
      </c>
      <c r="I513" s="211"/>
      <c r="J513" s="212">
        <f>ROUND(I513*H513,2)</f>
        <v>0</v>
      </c>
      <c r="K513" s="208" t="s">
        <v>136</v>
      </c>
      <c r="L513" s="47"/>
      <c r="M513" s="213" t="s">
        <v>21</v>
      </c>
      <c r="N513" s="214" t="s">
        <v>45</v>
      </c>
      <c r="O513" s="87"/>
      <c r="P513" s="215">
        <f>O513*H513</f>
        <v>0</v>
      </c>
      <c r="Q513" s="215">
        <v>0</v>
      </c>
      <c r="R513" s="215">
        <f>Q513*H513</f>
        <v>0</v>
      </c>
      <c r="S513" s="215">
        <v>0.029999999999999999</v>
      </c>
      <c r="T513" s="216">
        <f>S513*H513</f>
        <v>0.89999999999999991</v>
      </c>
      <c r="U513" s="41"/>
      <c r="V513" s="41"/>
      <c r="W513" s="41"/>
      <c r="X513" s="41"/>
      <c r="Y513" s="41"/>
      <c r="Z513" s="41"/>
      <c r="AA513" s="41"/>
      <c r="AB513" s="41"/>
      <c r="AC513" s="41"/>
      <c r="AD513" s="41"/>
      <c r="AE513" s="41"/>
      <c r="AR513" s="217" t="s">
        <v>127</v>
      </c>
      <c r="AT513" s="217" t="s">
        <v>123</v>
      </c>
      <c r="AU513" s="217" t="s">
        <v>84</v>
      </c>
      <c r="AY513" s="19" t="s">
        <v>120</v>
      </c>
      <c r="BE513" s="218">
        <f>IF(N513="základní",J513,0)</f>
        <v>0</v>
      </c>
      <c r="BF513" s="218">
        <f>IF(N513="snížená",J513,0)</f>
        <v>0</v>
      </c>
      <c r="BG513" s="218">
        <f>IF(N513="zákl. přenesená",J513,0)</f>
        <v>0</v>
      </c>
      <c r="BH513" s="218">
        <f>IF(N513="sníž. přenesená",J513,0)</f>
        <v>0</v>
      </c>
      <c r="BI513" s="218">
        <f>IF(N513="nulová",J513,0)</f>
        <v>0</v>
      </c>
      <c r="BJ513" s="19" t="s">
        <v>79</v>
      </c>
      <c r="BK513" s="218">
        <f>ROUND(I513*H513,2)</f>
        <v>0</v>
      </c>
      <c r="BL513" s="19" t="s">
        <v>127</v>
      </c>
      <c r="BM513" s="217" t="s">
        <v>595</v>
      </c>
    </row>
    <row r="514" s="2" customFormat="1">
      <c r="A514" s="41"/>
      <c r="B514" s="42"/>
      <c r="C514" s="43"/>
      <c r="D514" s="219" t="s">
        <v>129</v>
      </c>
      <c r="E514" s="43"/>
      <c r="F514" s="220" t="s">
        <v>596</v>
      </c>
      <c r="G514" s="43"/>
      <c r="H514" s="43"/>
      <c r="I514" s="221"/>
      <c r="J514" s="43"/>
      <c r="K514" s="43"/>
      <c r="L514" s="47"/>
      <c r="M514" s="222"/>
      <c r="N514" s="223"/>
      <c r="O514" s="87"/>
      <c r="P514" s="87"/>
      <c r="Q514" s="87"/>
      <c r="R514" s="87"/>
      <c r="S514" s="87"/>
      <c r="T514" s="88"/>
      <c r="U514" s="41"/>
      <c r="V514" s="41"/>
      <c r="W514" s="41"/>
      <c r="X514" s="41"/>
      <c r="Y514" s="41"/>
      <c r="Z514" s="41"/>
      <c r="AA514" s="41"/>
      <c r="AB514" s="41"/>
      <c r="AC514" s="41"/>
      <c r="AD514" s="41"/>
      <c r="AE514" s="41"/>
      <c r="AT514" s="19" t="s">
        <v>129</v>
      </c>
      <c r="AU514" s="19" t="s">
        <v>84</v>
      </c>
    </row>
    <row r="515" s="2" customFormat="1">
      <c r="A515" s="41"/>
      <c r="B515" s="42"/>
      <c r="C515" s="43"/>
      <c r="D515" s="246" t="s">
        <v>139</v>
      </c>
      <c r="E515" s="43"/>
      <c r="F515" s="247" t="s">
        <v>597</v>
      </c>
      <c r="G515" s="43"/>
      <c r="H515" s="43"/>
      <c r="I515" s="221"/>
      <c r="J515" s="43"/>
      <c r="K515" s="43"/>
      <c r="L515" s="47"/>
      <c r="M515" s="222"/>
      <c r="N515" s="223"/>
      <c r="O515" s="87"/>
      <c r="P515" s="87"/>
      <c r="Q515" s="87"/>
      <c r="R515" s="87"/>
      <c r="S515" s="87"/>
      <c r="T515" s="88"/>
      <c r="U515" s="41"/>
      <c r="V515" s="41"/>
      <c r="W515" s="41"/>
      <c r="X515" s="41"/>
      <c r="Y515" s="41"/>
      <c r="Z515" s="41"/>
      <c r="AA515" s="41"/>
      <c r="AB515" s="41"/>
      <c r="AC515" s="41"/>
      <c r="AD515" s="41"/>
      <c r="AE515" s="41"/>
      <c r="AT515" s="19" t="s">
        <v>139</v>
      </c>
      <c r="AU515" s="19" t="s">
        <v>84</v>
      </c>
    </row>
    <row r="516" s="13" customFormat="1">
      <c r="A516" s="13"/>
      <c r="B516" s="224"/>
      <c r="C516" s="225"/>
      <c r="D516" s="219" t="s">
        <v>130</v>
      </c>
      <c r="E516" s="226" t="s">
        <v>21</v>
      </c>
      <c r="F516" s="227" t="s">
        <v>312</v>
      </c>
      <c r="G516" s="225"/>
      <c r="H516" s="228">
        <v>2</v>
      </c>
      <c r="I516" s="229"/>
      <c r="J516" s="225"/>
      <c r="K516" s="225"/>
      <c r="L516" s="230"/>
      <c r="M516" s="231"/>
      <c r="N516" s="232"/>
      <c r="O516" s="232"/>
      <c r="P516" s="232"/>
      <c r="Q516" s="232"/>
      <c r="R516" s="232"/>
      <c r="S516" s="232"/>
      <c r="T516" s="233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T516" s="234" t="s">
        <v>130</v>
      </c>
      <c r="AU516" s="234" t="s">
        <v>84</v>
      </c>
      <c r="AV516" s="13" t="s">
        <v>84</v>
      </c>
      <c r="AW516" s="13" t="s">
        <v>36</v>
      </c>
      <c r="AX516" s="13" t="s">
        <v>74</v>
      </c>
      <c r="AY516" s="234" t="s">
        <v>120</v>
      </c>
    </row>
    <row r="517" s="13" customFormat="1">
      <c r="A517" s="13"/>
      <c r="B517" s="224"/>
      <c r="C517" s="225"/>
      <c r="D517" s="219" t="s">
        <v>130</v>
      </c>
      <c r="E517" s="226" t="s">
        <v>21</v>
      </c>
      <c r="F517" s="227" t="s">
        <v>313</v>
      </c>
      <c r="G517" s="225"/>
      <c r="H517" s="228">
        <v>2</v>
      </c>
      <c r="I517" s="229"/>
      <c r="J517" s="225"/>
      <c r="K517" s="225"/>
      <c r="L517" s="230"/>
      <c r="M517" s="231"/>
      <c r="N517" s="232"/>
      <c r="O517" s="232"/>
      <c r="P517" s="232"/>
      <c r="Q517" s="232"/>
      <c r="R517" s="232"/>
      <c r="S517" s="232"/>
      <c r="T517" s="233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T517" s="234" t="s">
        <v>130</v>
      </c>
      <c r="AU517" s="234" t="s">
        <v>84</v>
      </c>
      <c r="AV517" s="13" t="s">
        <v>84</v>
      </c>
      <c r="AW517" s="13" t="s">
        <v>36</v>
      </c>
      <c r="AX517" s="13" t="s">
        <v>74</v>
      </c>
      <c r="AY517" s="234" t="s">
        <v>120</v>
      </c>
    </row>
    <row r="518" s="13" customFormat="1">
      <c r="A518" s="13"/>
      <c r="B518" s="224"/>
      <c r="C518" s="225"/>
      <c r="D518" s="219" t="s">
        <v>130</v>
      </c>
      <c r="E518" s="226" t="s">
        <v>21</v>
      </c>
      <c r="F518" s="227" t="s">
        <v>314</v>
      </c>
      <c r="G518" s="225"/>
      <c r="H518" s="228">
        <v>6</v>
      </c>
      <c r="I518" s="229"/>
      <c r="J518" s="225"/>
      <c r="K518" s="225"/>
      <c r="L518" s="230"/>
      <c r="M518" s="231"/>
      <c r="N518" s="232"/>
      <c r="O518" s="232"/>
      <c r="P518" s="232"/>
      <c r="Q518" s="232"/>
      <c r="R518" s="232"/>
      <c r="S518" s="232"/>
      <c r="T518" s="233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T518" s="234" t="s">
        <v>130</v>
      </c>
      <c r="AU518" s="234" t="s">
        <v>84</v>
      </c>
      <c r="AV518" s="13" t="s">
        <v>84</v>
      </c>
      <c r="AW518" s="13" t="s">
        <v>36</v>
      </c>
      <c r="AX518" s="13" t="s">
        <v>74</v>
      </c>
      <c r="AY518" s="234" t="s">
        <v>120</v>
      </c>
    </row>
    <row r="519" s="13" customFormat="1">
      <c r="A519" s="13"/>
      <c r="B519" s="224"/>
      <c r="C519" s="225"/>
      <c r="D519" s="219" t="s">
        <v>130</v>
      </c>
      <c r="E519" s="226" t="s">
        <v>21</v>
      </c>
      <c r="F519" s="227" t="s">
        <v>315</v>
      </c>
      <c r="G519" s="225"/>
      <c r="H519" s="228">
        <v>6</v>
      </c>
      <c r="I519" s="229"/>
      <c r="J519" s="225"/>
      <c r="K519" s="225"/>
      <c r="L519" s="230"/>
      <c r="M519" s="231"/>
      <c r="N519" s="232"/>
      <c r="O519" s="232"/>
      <c r="P519" s="232"/>
      <c r="Q519" s="232"/>
      <c r="R519" s="232"/>
      <c r="S519" s="232"/>
      <c r="T519" s="233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T519" s="234" t="s">
        <v>130</v>
      </c>
      <c r="AU519" s="234" t="s">
        <v>84</v>
      </c>
      <c r="AV519" s="13" t="s">
        <v>84</v>
      </c>
      <c r="AW519" s="13" t="s">
        <v>36</v>
      </c>
      <c r="AX519" s="13" t="s">
        <v>74</v>
      </c>
      <c r="AY519" s="234" t="s">
        <v>120</v>
      </c>
    </row>
    <row r="520" s="13" customFormat="1">
      <c r="A520" s="13"/>
      <c r="B520" s="224"/>
      <c r="C520" s="225"/>
      <c r="D520" s="219" t="s">
        <v>130</v>
      </c>
      <c r="E520" s="226" t="s">
        <v>21</v>
      </c>
      <c r="F520" s="227" t="s">
        <v>316</v>
      </c>
      <c r="G520" s="225"/>
      <c r="H520" s="228">
        <v>1</v>
      </c>
      <c r="I520" s="229"/>
      <c r="J520" s="225"/>
      <c r="K520" s="225"/>
      <c r="L520" s="230"/>
      <c r="M520" s="231"/>
      <c r="N520" s="232"/>
      <c r="O520" s="232"/>
      <c r="P520" s="232"/>
      <c r="Q520" s="232"/>
      <c r="R520" s="232"/>
      <c r="S520" s="232"/>
      <c r="T520" s="233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T520" s="234" t="s">
        <v>130</v>
      </c>
      <c r="AU520" s="234" t="s">
        <v>84</v>
      </c>
      <c r="AV520" s="13" t="s">
        <v>84</v>
      </c>
      <c r="AW520" s="13" t="s">
        <v>36</v>
      </c>
      <c r="AX520" s="13" t="s">
        <v>74</v>
      </c>
      <c r="AY520" s="234" t="s">
        <v>120</v>
      </c>
    </row>
    <row r="521" s="13" customFormat="1">
      <c r="A521" s="13"/>
      <c r="B521" s="224"/>
      <c r="C521" s="225"/>
      <c r="D521" s="219" t="s">
        <v>130</v>
      </c>
      <c r="E521" s="226" t="s">
        <v>21</v>
      </c>
      <c r="F521" s="227" t="s">
        <v>317</v>
      </c>
      <c r="G521" s="225"/>
      <c r="H521" s="228">
        <v>1</v>
      </c>
      <c r="I521" s="229"/>
      <c r="J521" s="225"/>
      <c r="K521" s="225"/>
      <c r="L521" s="230"/>
      <c r="M521" s="231"/>
      <c r="N521" s="232"/>
      <c r="O521" s="232"/>
      <c r="P521" s="232"/>
      <c r="Q521" s="232"/>
      <c r="R521" s="232"/>
      <c r="S521" s="232"/>
      <c r="T521" s="233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234" t="s">
        <v>130</v>
      </c>
      <c r="AU521" s="234" t="s">
        <v>84</v>
      </c>
      <c r="AV521" s="13" t="s">
        <v>84</v>
      </c>
      <c r="AW521" s="13" t="s">
        <v>36</v>
      </c>
      <c r="AX521" s="13" t="s">
        <v>74</v>
      </c>
      <c r="AY521" s="234" t="s">
        <v>120</v>
      </c>
    </row>
    <row r="522" s="13" customFormat="1">
      <c r="A522" s="13"/>
      <c r="B522" s="224"/>
      <c r="C522" s="225"/>
      <c r="D522" s="219" t="s">
        <v>130</v>
      </c>
      <c r="E522" s="226" t="s">
        <v>21</v>
      </c>
      <c r="F522" s="227" t="s">
        <v>318</v>
      </c>
      <c r="G522" s="225"/>
      <c r="H522" s="228">
        <v>1</v>
      </c>
      <c r="I522" s="229"/>
      <c r="J522" s="225"/>
      <c r="K522" s="225"/>
      <c r="L522" s="230"/>
      <c r="M522" s="231"/>
      <c r="N522" s="232"/>
      <c r="O522" s="232"/>
      <c r="P522" s="232"/>
      <c r="Q522" s="232"/>
      <c r="R522" s="232"/>
      <c r="S522" s="232"/>
      <c r="T522" s="233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T522" s="234" t="s">
        <v>130</v>
      </c>
      <c r="AU522" s="234" t="s">
        <v>84</v>
      </c>
      <c r="AV522" s="13" t="s">
        <v>84</v>
      </c>
      <c r="AW522" s="13" t="s">
        <v>36</v>
      </c>
      <c r="AX522" s="13" t="s">
        <v>74</v>
      </c>
      <c r="AY522" s="234" t="s">
        <v>120</v>
      </c>
    </row>
    <row r="523" s="13" customFormat="1">
      <c r="A523" s="13"/>
      <c r="B523" s="224"/>
      <c r="C523" s="225"/>
      <c r="D523" s="219" t="s">
        <v>130</v>
      </c>
      <c r="E523" s="226" t="s">
        <v>21</v>
      </c>
      <c r="F523" s="227" t="s">
        <v>319</v>
      </c>
      <c r="G523" s="225"/>
      <c r="H523" s="228">
        <v>1</v>
      </c>
      <c r="I523" s="229"/>
      <c r="J523" s="225"/>
      <c r="K523" s="225"/>
      <c r="L523" s="230"/>
      <c r="M523" s="231"/>
      <c r="N523" s="232"/>
      <c r="O523" s="232"/>
      <c r="P523" s="232"/>
      <c r="Q523" s="232"/>
      <c r="R523" s="232"/>
      <c r="S523" s="232"/>
      <c r="T523" s="233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234" t="s">
        <v>130</v>
      </c>
      <c r="AU523" s="234" t="s">
        <v>84</v>
      </c>
      <c r="AV523" s="13" t="s">
        <v>84</v>
      </c>
      <c r="AW523" s="13" t="s">
        <v>36</v>
      </c>
      <c r="AX523" s="13" t="s">
        <v>74</v>
      </c>
      <c r="AY523" s="234" t="s">
        <v>120</v>
      </c>
    </row>
    <row r="524" s="13" customFormat="1">
      <c r="A524" s="13"/>
      <c r="B524" s="224"/>
      <c r="C524" s="225"/>
      <c r="D524" s="219" t="s">
        <v>130</v>
      </c>
      <c r="E524" s="226" t="s">
        <v>21</v>
      </c>
      <c r="F524" s="227" t="s">
        <v>320</v>
      </c>
      <c r="G524" s="225"/>
      <c r="H524" s="228">
        <v>2</v>
      </c>
      <c r="I524" s="229"/>
      <c r="J524" s="225"/>
      <c r="K524" s="225"/>
      <c r="L524" s="230"/>
      <c r="M524" s="231"/>
      <c r="N524" s="232"/>
      <c r="O524" s="232"/>
      <c r="P524" s="232"/>
      <c r="Q524" s="232"/>
      <c r="R524" s="232"/>
      <c r="S524" s="232"/>
      <c r="T524" s="233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T524" s="234" t="s">
        <v>130</v>
      </c>
      <c r="AU524" s="234" t="s">
        <v>84</v>
      </c>
      <c r="AV524" s="13" t="s">
        <v>84</v>
      </c>
      <c r="AW524" s="13" t="s">
        <v>36</v>
      </c>
      <c r="AX524" s="13" t="s">
        <v>74</v>
      </c>
      <c r="AY524" s="234" t="s">
        <v>120</v>
      </c>
    </row>
    <row r="525" s="13" customFormat="1">
      <c r="A525" s="13"/>
      <c r="B525" s="224"/>
      <c r="C525" s="225"/>
      <c r="D525" s="219" t="s">
        <v>130</v>
      </c>
      <c r="E525" s="226" t="s">
        <v>21</v>
      </c>
      <c r="F525" s="227" t="s">
        <v>321</v>
      </c>
      <c r="G525" s="225"/>
      <c r="H525" s="228">
        <v>2</v>
      </c>
      <c r="I525" s="229"/>
      <c r="J525" s="225"/>
      <c r="K525" s="225"/>
      <c r="L525" s="230"/>
      <c r="M525" s="231"/>
      <c r="N525" s="232"/>
      <c r="O525" s="232"/>
      <c r="P525" s="232"/>
      <c r="Q525" s="232"/>
      <c r="R525" s="232"/>
      <c r="S525" s="232"/>
      <c r="T525" s="233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T525" s="234" t="s">
        <v>130</v>
      </c>
      <c r="AU525" s="234" t="s">
        <v>84</v>
      </c>
      <c r="AV525" s="13" t="s">
        <v>84</v>
      </c>
      <c r="AW525" s="13" t="s">
        <v>36</v>
      </c>
      <c r="AX525" s="13" t="s">
        <v>74</v>
      </c>
      <c r="AY525" s="234" t="s">
        <v>120</v>
      </c>
    </row>
    <row r="526" s="13" customFormat="1">
      <c r="A526" s="13"/>
      <c r="B526" s="224"/>
      <c r="C526" s="225"/>
      <c r="D526" s="219" t="s">
        <v>130</v>
      </c>
      <c r="E526" s="226" t="s">
        <v>21</v>
      </c>
      <c r="F526" s="227" t="s">
        <v>322</v>
      </c>
      <c r="G526" s="225"/>
      <c r="H526" s="228">
        <v>2</v>
      </c>
      <c r="I526" s="229"/>
      <c r="J526" s="225"/>
      <c r="K526" s="225"/>
      <c r="L526" s="230"/>
      <c r="M526" s="231"/>
      <c r="N526" s="232"/>
      <c r="O526" s="232"/>
      <c r="P526" s="232"/>
      <c r="Q526" s="232"/>
      <c r="R526" s="232"/>
      <c r="S526" s="232"/>
      <c r="T526" s="233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T526" s="234" t="s">
        <v>130</v>
      </c>
      <c r="AU526" s="234" t="s">
        <v>84</v>
      </c>
      <c r="AV526" s="13" t="s">
        <v>84</v>
      </c>
      <c r="AW526" s="13" t="s">
        <v>36</v>
      </c>
      <c r="AX526" s="13" t="s">
        <v>74</v>
      </c>
      <c r="AY526" s="234" t="s">
        <v>120</v>
      </c>
    </row>
    <row r="527" s="13" customFormat="1">
      <c r="A527" s="13"/>
      <c r="B527" s="224"/>
      <c r="C527" s="225"/>
      <c r="D527" s="219" t="s">
        <v>130</v>
      </c>
      <c r="E527" s="226" t="s">
        <v>21</v>
      </c>
      <c r="F527" s="227" t="s">
        <v>323</v>
      </c>
      <c r="G527" s="225"/>
      <c r="H527" s="228">
        <v>1</v>
      </c>
      <c r="I527" s="229"/>
      <c r="J527" s="225"/>
      <c r="K527" s="225"/>
      <c r="L527" s="230"/>
      <c r="M527" s="231"/>
      <c r="N527" s="232"/>
      <c r="O527" s="232"/>
      <c r="P527" s="232"/>
      <c r="Q527" s="232"/>
      <c r="R527" s="232"/>
      <c r="S527" s="232"/>
      <c r="T527" s="233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T527" s="234" t="s">
        <v>130</v>
      </c>
      <c r="AU527" s="234" t="s">
        <v>84</v>
      </c>
      <c r="AV527" s="13" t="s">
        <v>84</v>
      </c>
      <c r="AW527" s="13" t="s">
        <v>36</v>
      </c>
      <c r="AX527" s="13" t="s">
        <v>74</v>
      </c>
      <c r="AY527" s="234" t="s">
        <v>120</v>
      </c>
    </row>
    <row r="528" s="13" customFormat="1">
      <c r="A528" s="13"/>
      <c r="B528" s="224"/>
      <c r="C528" s="225"/>
      <c r="D528" s="219" t="s">
        <v>130</v>
      </c>
      <c r="E528" s="226" t="s">
        <v>21</v>
      </c>
      <c r="F528" s="227" t="s">
        <v>324</v>
      </c>
      <c r="G528" s="225"/>
      <c r="H528" s="228">
        <v>1</v>
      </c>
      <c r="I528" s="229"/>
      <c r="J528" s="225"/>
      <c r="K528" s="225"/>
      <c r="L528" s="230"/>
      <c r="M528" s="231"/>
      <c r="N528" s="232"/>
      <c r="O528" s="232"/>
      <c r="P528" s="232"/>
      <c r="Q528" s="232"/>
      <c r="R528" s="232"/>
      <c r="S528" s="232"/>
      <c r="T528" s="233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234" t="s">
        <v>130</v>
      </c>
      <c r="AU528" s="234" t="s">
        <v>84</v>
      </c>
      <c r="AV528" s="13" t="s">
        <v>84</v>
      </c>
      <c r="AW528" s="13" t="s">
        <v>36</v>
      </c>
      <c r="AX528" s="13" t="s">
        <v>74</v>
      </c>
      <c r="AY528" s="234" t="s">
        <v>120</v>
      </c>
    </row>
    <row r="529" s="13" customFormat="1">
      <c r="A529" s="13"/>
      <c r="B529" s="224"/>
      <c r="C529" s="225"/>
      <c r="D529" s="219" t="s">
        <v>130</v>
      </c>
      <c r="E529" s="226" t="s">
        <v>21</v>
      </c>
      <c r="F529" s="227" t="s">
        <v>325</v>
      </c>
      <c r="G529" s="225"/>
      <c r="H529" s="228">
        <v>1</v>
      </c>
      <c r="I529" s="229"/>
      <c r="J529" s="225"/>
      <c r="K529" s="225"/>
      <c r="L529" s="230"/>
      <c r="M529" s="231"/>
      <c r="N529" s="232"/>
      <c r="O529" s="232"/>
      <c r="P529" s="232"/>
      <c r="Q529" s="232"/>
      <c r="R529" s="232"/>
      <c r="S529" s="232"/>
      <c r="T529" s="233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T529" s="234" t="s">
        <v>130</v>
      </c>
      <c r="AU529" s="234" t="s">
        <v>84</v>
      </c>
      <c r="AV529" s="13" t="s">
        <v>84</v>
      </c>
      <c r="AW529" s="13" t="s">
        <v>36</v>
      </c>
      <c r="AX529" s="13" t="s">
        <v>74</v>
      </c>
      <c r="AY529" s="234" t="s">
        <v>120</v>
      </c>
    </row>
    <row r="530" s="13" customFormat="1">
      <c r="A530" s="13"/>
      <c r="B530" s="224"/>
      <c r="C530" s="225"/>
      <c r="D530" s="219" t="s">
        <v>130</v>
      </c>
      <c r="E530" s="226" t="s">
        <v>21</v>
      </c>
      <c r="F530" s="227" t="s">
        <v>326</v>
      </c>
      <c r="G530" s="225"/>
      <c r="H530" s="228">
        <v>1</v>
      </c>
      <c r="I530" s="229"/>
      <c r="J530" s="225"/>
      <c r="K530" s="225"/>
      <c r="L530" s="230"/>
      <c r="M530" s="231"/>
      <c r="N530" s="232"/>
      <c r="O530" s="232"/>
      <c r="P530" s="232"/>
      <c r="Q530" s="232"/>
      <c r="R530" s="232"/>
      <c r="S530" s="232"/>
      <c r="T530" s="233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T530" s="234" t="s">
        <v>130</v>
      </c>
      <c r="AU530" s="234" t="s">
        <v>84</v>
      </c>
      <c r="AV530" s="13" t="s">
        <v>84</v>
      </c>
      <c r="AW530" s="13" t="s">
        <v>36</v>
      </c>
      <c r="AX530" s="13" t="s">
        <v>74</v>
      </c>
      <c r="AY530" s="234" t="s">
        <v>120</v>
      </c>
    </row>
    <row r="531" s="14" customFormat="1">
      <c r="A531" s="14"/>
      <c r="B531" s="235"/>
      <c r="C531" s="236"/>
      <c r="D531" s="219" t="s">
        <v>130</v>
      </c>
      <c r="E531" s="237" t="s">
        <v>21</v>
      </c>
      <c r="F531" s="238" t="s">
        <v>133</v>
      </c>
      <c r="G531" s="236"/>
      <c r="H531" s="239">
        <v>30</v>
      </c>
      <c r="I531" s="240"/>
      <c r="J531" s="236"/>
      <c r="K531" s="236"/>
      <c r="L531" s="241"/>
      <c r="M531" s="242"/>
      <c r="N531" s="243"/>
      <c r="O531" s="243"/>
      <c r="P531" s="243"/>
      <c r="Q531" s="243"/>
      <c r="R531" s="243"/>
      <c r="S531" s="243"/>
      <c r="T531" s="24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T531" s="245" t="s">
        <v>130</v>
      </c>
      <c r="AU531" s="245" t="s">
        <v>84</v>
      </c>
      <c r="AV531" s="14" t="s">
        <v>127</v>
      </c>
      <c r="AW531" s="14" t="s">
        <v>36</v>
      </c>
      <c r="AX531" s="14" t="s">
        <v>79</v>
      </c>
      <c r="AY531" s="245" t="s">
        <v>120</v>
      </c>
    </row>
    <row r="532" s="2" customFormat="1" ht="24.15" customHeight="1">
      <c r="A532" s="41"/>
      <c r="B532" s="42"/>
      <c r="C532" s="206" t="s">
        <v>598</v>
      </c>
      <c r="D532" s="206" t="s">
        <v>123</v>
      </c>
      <c r="E532" s="207" t="s">
        <v>599</v>
      </c>
      <c r="F532" s="208" t="s">
        <v>600</v>
      </c>
      <c r="G532" s="209" t="s">
        <v>175</v>
      </c>
      <c r="H532" s="210">
        <v>13.32</v>
      </c>
      <c r="I532" s="211"/>
      <c r="J532" s="212">
        <f>ROUND(I532*H532,2)</f>
        <v>0</v>
      </c>
      <c r="K532" s="208" t="s">
        <v>136</v>
      </c>
      <c r="L532" s="47"/>
      <c r="M532" s="213" t="s">
        <v>21</v>
      </c>
      <c r="N532" s="214" t="s">
        <v>45</v>
      </c>
      <c r="O532" s="87"/>
      <c r="P532" s="215">
        <f>O532*H532</f>
        <v>0</v>
      </c>
      <c r="Q532" s="215">
        <v>0</v>
      </c>
      <c r="R532" s="215">
        <f>Q532*H532</f>
        <v>0</v>
      </c>
      <c r="S532" s="215">
        <v>0.048000000000000001</v>
      </c>
      <c r="T532" s="216">
        <f>S532*H532</f>
        <v>0.63936000000000004</v>
      </c>
      <c r="U532" s="41"/>
      <c r="V532" s="41"/>
      <c r="W532" s="41"/>
      <c r="X532" s="41"/>
      <c r="Y532" s="41"/>
      <c r="Z532" s="41"/>
      <c r="AA532" s="41"/>
      <c r="AB532" s="41"/>
      <c r="AC532" s="41"/>
      <c r="AD532" s="41"/>
      <c r="AE532" s="41"/>
      <c r="AR532" s="217" t="s">
        <v>127</v>
      </c>
      <c r="AT532" s="217" t="s">
        <v>123</v>
      </c>
      <c r="AU532" s="217" t="s">
        <v>84</v>
      </c>
      <c r="AY532" s="19" t="s">
        <v>120</v>
      </c>
      <c r="BE532" s="218">
        <f>IF(N532="základní",J532,0)</f>
        <v>0</v>
      </c>
      <c r="BF532" s="218">
        <f>IF(N532="snížená",J532,0)</f>
        <v>0</v>
      </c>
      <c r="BG532" s="218">
        <f>IF(N532="zákl. přenesená",J532,0)</f>
        <v>0</v>
      </c>
      <c r="BH532" s="218">
        <f>IF(N532="sníž. přenesená",J532,0)</f>
        <v>0</v>
      </c>
      <c r="BI532" s="218">
        <f>IF(N532="nulová",J532,0)</f>
        <v>0</v>
      </c>
      <c r="BJ532" s="19" t="s">
        <v>79</v>
      </c>
      <c r="BK532" s="218">
        <f>ROUND(I532*H532,2)</f>
        <v>0</v>
      </c>
      <c r="BL532" s="19" t="s">
        <v>127</v>
      </c>
      <c r="BM532" s="217" t="s">
        <v>601</v>
      </c>
    </row>
    <row r="533" s="2" customFormat="1">
      <c r="A533" s="41"/>
      <c r="B533" s="42"/>
      <c r="C533" s="43"/>
      <c r="D533" s="219" t="s">
        <v>129</v>
      </c>
      <c r="E533" s="43"/>
      <c r="F533" s="220" t="s">
        <v>602</v>
      </c>
      <c r="G533" s="43"/>
      <c r="H533" s="43"/>
      <c r="I533" s="221"/>
      <c r="J533" s="43"/>
      <c r="K533" s="43"/>
      <c r="L533" s="47"/>
      <c r="M533" s="222"/>
      <c r="N533" s="223"/>
      <c r="O533" s="87"/>
      <c r="P533" s="87"/>
      <c r="Q533" s="87"/>
      <c r="R533" s="87"/>
      <c r="S533" s="87"/>
      <c r="T533" s="88"/>
      <c r="U533" s="41"/>
      <c r="V533" s="41"/>
      <c r="W533" s="41"/>
      <c r="X533" s="41"/>
      <c r="Y533" s="41"/>
      <c r="Z533" s="41"/>
      <c r="AA533" s="41"/>
      <c r="AB533" s="41"/>
      <c r="AC533" s="41"/>
      <c r="AD533" s="41"/>
      <c r="AE533" s="41"/>
      <c r="AT533" s="19" t="s">
        <v>129</v>
      </c>
      <c r="AU533" s="19" t="s">
        <v>84</v>
      </c>
    </row>
    <row r="534" s="2" customFormat="1">
      <c r="A534" s="41"/>
      <c r="B534" s="42"/>
      <c r="C534" s="43"/>
      <c r="D534" s="246" t="s">
        <v>139</v>
      </c>
      <c r="E534" s="43"/>
      <c r="F534" s="247" t="s">
        <v>603</v>
      </c>
      <c r="G534" s="43"/>
      <c r="H534" s="43"/>
      <c r="I534" s="221"/>
      <c r="J534" s="43"/>
      <c r="K534" s="43"/>
      <c r="L534" s="47"/>
      <c r="M534" s="222"/>
      <c r="N534" s="223"/>
      <c r="O534" s="87"/>
      <c r="P534" s="87"/>
      <c r="Q534" s="87"/>
      <c r="R534" s="87"/>
      <c r="S534" s="87"/>
      <c r="T534" s="88"/>
      <c r="U534" s="41"/>
      <c r="V534" s="41"/>
      <c r="W534" s="41"/>
      <c r="X534" s="41"/>
      <c r="Y534" s="41"/>
      <c r="Z534" s="41"/>
      <c r="AA534" s="41"/>
      <c r="AB534" s="41"/>
      <c r="AC534" s="41"/>
      <c r="AD534" s="41"/>
      <c r="AE534" s="41"/>
      <c r="AT534" s="19" t="s">
        <v>139</v>
      </c>
      <c r="AU534" s="19" t="s">
        <v>84</v>
      </c>
    </row>
    <row r="535" s="13" customFormat="1">
      <c r="A535" s="13"/>
      <c r="B535" s="224"/>
      <c r="C535" s="225"/>
      <c r="D535" s="219" t="s">
        <v>130</v>
      </c>
      <c r="E535" s="226" t="s">
        <v>21</v>
      </c>
      <c r="F535" s="227" t="s">
        <v>473</v>
      </c>
      <c r="G535" s="225"/>
      <c r="H535" s="228">
        <v>3.2400000000000002</v>
      </c>
      <c r="I535" s="229"/>
      <c r="J535" s="225"/>
      <c r="K535" s="225"/>
      <c r="L535" s="230"/>
      <c r="M535" s="231"/>
      <c r="N535" s="232"/>
      <c r="O535" s="232"/>
      <c r="P535" s="232"/>
      <c r="Q535" s="232"/>
      <c r="R535" s="232"/>
      <c r="S535" s="232"/>
      <c r="T535" s="233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T535" s="234" t="s">
        <v>130</v>
      </c>
      <c r="AU535" s="234" t="s">
        <v>84</v>
      </c>
      <c r="AV535" s="13" t="s">
        <v>84</v>
      </c>
      <c r="AW535" s="13" t="s">
        <v>36</v>
      </c>
      <c r="AX535" s="13" t="s">
        <v>74</v>
      </c>
      <c r="AY535" s="234" t="s">
        <v>120</v>
      </c>
    </row>
    <row r="536" s="13" customFormat="1">
      <c r="A536" s="13"/>
      <c r="B536" s="224"/>
      <c r="C536" s="225"/>
      <c r="D536" s="219" t="s">
        <v>130</v>
      </c>
      <c r="E536" s="226" t="s">
        <v>21</v>
      </c>
      <c r="F536" s="227" t="s">
        <v>474</v>
      </c>
      <c r="G536" s="225"/>
      <c r="H536" s="228">
        <v>2.1600000000000001</v>
      </c>
      <c r="I536" s="229"/>
      <c r="J536" s="225"/>
      <c r="K536" s="225"/>
      <c r="L536" s="230"/>
      <c r="M536" s="231"/>
      <c r="N536" s="232"/>
      <c r="O536" s="232"/>
      <c r="P536" s="232"/>
      <c r="Q536" s="232"/>
      <c r="R536" s="232"/>
      <c r="S536" s="232"/>
      <c r="T536" s="23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T536" s="234" t="s">
        <v>130</v>
      </c>
      <c r="AU536" s="234" t="s">
        <v>84</v>
      </c>
      <c r="AV536" s="13" t="s">
        <v>84</v>
      </c>
      <c r="AW536" s="13" t="s">
        <v>36</v>
      </c>
      <c r="AX536" s="13" t="s">
        <v>74</v>
      </c>
      <c r="AY536" s="234" t="s">
        <v>120</v>
      </c>
    </row>
    <row r="537" s="13" customFormat="1">
      <c r="A537" s="13"/>
      <c r="B537" s="224"/>
      <c r="C537" s="225"/>
      <c r="D537" s="219" t="s">
        <v>130</v>
      </c>
      <c r="E537" s="226" t="s">
        <v>21</v>
      </c>
      <c r="F537" s="227" t="s">
        <v>475</v>
      </c>
      <c r="G537" s="225"/>
      <c r="H537" s="228">
        <v>3.2400000000000002</v>
      </c>
      <c r="I537" s="229"/>
      <c r="J537" s="225"/>
      <c r="K537" s="225"/>
      <c r="L537" s="230"/>
      <c r="M537" s="231"/>
      <c r="N537" s="232"/>
      <c r="O537" s="232"/>
      <c r="P537" s="232"/>
      <c r="Q537" s="232"/>
      <c r="R537" s="232"/>
      <c r="S537" s="232"/>
      <c r="T537" s="233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T537" s="234" t="s">
        <v>130</v>
      </c>
      <c r="AU537" s="234" t="s">
        <v>84</v>
      </c>
      <c r="AV537" s="13" t="s">
        <v>84</v>
      </c>
      <c r="AW537" s="13" t="s">
        <v>36</v>
      </c>
      <c r="AX537" s="13" t="s">
        <v>74</v>
      </c>
      <c r="AY537" s="234" t="s">
        <v>120</v>
      </c>
    </row>
    <row r="538" s="13" customFormat="1">
      <c r="A538" s="13"/>
      <c r="B538" s="224"/>
      <c r="C538" s="225"/>
      <c r="D538" s="219" t="s">
        <v>130</v>
      </c>
      <c r="E538" s="226" t="s">
        <v>21</v>
      </c>
      <c r="F538" s="227" t="s">
        <v>476</v>
      </c>
      <c r="G538" s="225"/>
      <c r="H538" s="228">
        <v>3.2400000000000002</v>
      </c>
      <c r="I538" s="229"/>
      <c r="J538" s="225"/>
      <c r="K538" s="225"/>
      <c r="L538" s="230"/>
      <c r="M538" s="231"/>
      <c r="N538" s="232"/>
      <c r="O538" s="232"/>
      <c r="P538" s="232"/>
      <c r="Q538" s="232"/>
      <c r="R538" s="232"/>
      <c r="S538" s="232"/>
      <c r="T538" s="233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234" t="s">
        <v>130</v>
      </c>
      <c r="AU538" s="234" t="s">
        <v>84</v>
      </c>
      <c r="AV538" s="13" t="s">
        <v>84</v>
      </c>
      <c r="AW538" s="13" t="s">
        <v>36</v>
      </c>
      <c r="AX538" s="13" t="s">
        <v>74</v>
      </c>
      <c r="AY538" s="234" t="s">
        <v>120</v>
      </c>
    </row>
    <row r="539" s="13" customFormat="1">
      <c r="A539" s="13"/>
      <c r="B539" s="224"/>
      <c r="C539" s="225"/>
      <c r="D539" s="219" t="s">
        <v>130</v>
      </c>
      <c r="E539" s="226" t="s">
        <v>21</v>
      </c>
      <c r="F539" s="227" t="s">
        <v>477</v>
      </c>
      <c r="G539" s="225"/>
      <c r="H539" s="228">
        <v>0.71999999999999997</v>
      </c>
      <c r="I539" s="229"/>
      <c r="J539" s="225"/>
      <c r="K539" s="225"/>
      <c r="L539" s="230"/>
      <c r="M539" s="231"/>
      <c r="N539" s="232"/>
      <c r="O539" s="232"/>
      <c r="P539" s="232"/>
      <c r="Q539" s="232"/>
      <c r="R539" s="232"/>
      <c r="S539" s="232"/>
      <c r="T539" s="23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T539" s="234" t="s">
        <v>130</v>
      </c>
      <c r="AU539" s="234" t="s">
        <v>84</v>
      </c>
      <c r="AV539" s="13" t="s">
        <v>84</v>
      </c>
      <c r="AW539" s="13" t="s">
        <v>36</v>
      </c>
      <c r="AX539" s="13" t="s">
        <v>74</v>
      </c>
      <c r="AY539" s="234" t="s">
        <v>120</v>
      </c>
    </row>
    <row r="540" s="13" customFormat="1">
      <c r="A540" s="13"/>
      <c r="B540" s="224"/>
      <c r="C540" s="225"/>
      <c r="D540" s="219" t="s">
        <v>130</v>
      </c>
      <c r="E540" s="226" t="s">
        <v>21</v>
      </c>
      <c r="F540" s="227" t="s">
        <v>478</v>
      </c>
      <c r="G540" s="225"/>
      <c r="H540" s="228">
        <v>0.71999999999999997</v>
      </c>
      <c r="I540" s="229"/>
      <c r="J540" s="225"/>
      <c r="K540" s="225"/>
      <c r="L540" s="230"/>
      <c r="M540" s="231"/>
      <c r="N540" s="232"/>
      <c r="O540" s="232"/>
      <c r="P540" s="232"/>
      <c r="Q540" s="232"/>
      <c r="R540" s="232"/>
      <c r="S540" s="232"/>
      <c r="T540" s="233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T540" s="234" t="s">
        <v>130</v>
      </c>
      <c r="AU540" s="234" t="s">
        <v>84</v>
      </c>
      <c r="AV540" s="13" t="s">
        <v>84</v>
      </c>
      <c r="AW540" s="13" t="s">
        <v>36</v>
      </c>
      <c r="AX540" s="13" t="s">
        <v>74</v>
      </c>
      <c r="AY540" s="234" t="s">
        <v>120</v>
      </c>
    </row>
    <row r="541" s="14" customFormat="1">
      <c r="A541" s="14"/>
      <c r="B541" s="235"/>
      <c r="C541" s="236"/>
      <c r="D541" s="219" t="s">
        <v>130</v>
      </c>
      <c r="E541" s="237" t="s">
        <v>21</v>
      </c>
      <c r="F541" s="238" t="s">
        <v>133</v>
      </c>
      <c r="G541" s="236"/>
      <c r="H541" s="239">
        <v>13.320000000000002</v>
      </c>
      <c r="I541" s="240"/>
      <c r="J541" s="236"/>
      <c r="K541" s="236"/>
      <c r="L541" s="241"/>
      <c r="M541" s="242"/>
      <c r="N541" s="243"/>
      <c r="O541" s="243"/>
      <c r="P541" s="243"/>
      <c r="Q541" s="243"/>
      <c r="R541" s="243"/>
      <c r="S541" s="243"/>
      <c r="T541" s="24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T541" s="245" t="s">
        <v>130</v>
      </c>
      <c r="AU541" s="245" t="s">
        <v>84</v>
      </c>
      <c r="AV541" s="14" t="s">
        <v>127</v>
      </c>
      <c r="AW541" s="14" t="s">
        <v>36</v>
      </c>
      <c r="AX541" s="14" t="s">
        <v>79</v>
      </c>
      <c r="AY541" s="245" t="s">
        <v>120</v>
      </c>
    </row>
    <row r="542" s="2" customFormat="1" ht="24.15" customHeight="1">
      <c r="A542" s="41"/>
      <c r="B542" s="42"/>
      <c r="C542" s="206" t="s">
        <v>604</v>
      </c>
      <c r="D542" s="206" t="s">
        <v>123</v>
      </c>
      <c r="E542" s="207" t="s">
        <v>605</v>
      </c>
      <c r="F542" s="208" t="s">
        <v>606</v>
      </c>
      <c r="G542" s="209" t="s">
        <v>175</v>
      </c>
      <c r="H542" s="210">
        <v>25.199999999999999</v>
      </c>
      <c r="I542" s="211"/>
      <c r="J542" s="212">
        <f>ROUND(I542*H542,2)</f>
        <v>0</v>
      </c>
      <c r="K542" s="208" t="s">
        <v>136</v>
      </c>
      <c r="L542" s="47"/>
      <c r="M542" s="213" t="s">
        <v>21</v>
      </c>
      <c r="N542" s="214" t="s">
        <v>45</v>
      </c>
      <c r="O542" s="87"/>
      <c r="P542" s="215">
        <f>O542*H542</f>
        <v>0</v>
      </c>
      <c r="Q542" s="215">
        <v>0</v>
      </c>
      <c r="R542" s="215">
        <f>Q542*H542</f>
        <v>0</v>
      </c>
      <c r="S542" s="215">
        <v>0.037999999999999999</v>
      </c>
      <c r="T542" s="216">
        <f>S542*H542</f>
        <v>0.9575999999999999</v>
      </c>
      <c r="U542" s="41"/>
      <c r="V542" s="41"/>
      <c r="W542" s="41"/>
      <c r="X542" s="41"/>
      <c r="Y542" s="41"/>
      <c r="Z542" s="41"/>
      <c r="AA542" s="41"/>
      <c r="AB542" s="41"/>
      <c r="AC542" s="41"/>
      <c r="AD542" s="41"/>
      <c r="AE542" s="41"/>
      <c r="AR542" s="217" t="s">
        <v>127</v>
      </c>
      <c r="AT542" s="217" t="s">
        <v>123</v>
      </c>
      <c r="AU542" s="217" t="s">
        <v>84</v>
      </c>
      <c r="AY542" s="19" t="s">
        <v>120</v>
      </c>
      <c r="BE542" s="218">
        <f>IF(N542="základní",J542,0)</f>
        <v>0</v>
      </c>
      <c r="BF542" s="218">
        <f>IF(N542="snížená",J542,0)</f>
        <v>0</v>
      </c>
      <c r="BG542" s="218">
        <f>IF(N542="zákl. přenesená",J542,0)</f>
        <v>0</v>
      </c>
      <c r="BH542" s="218">
        <f>IF(N542="sníž. přenesená",J542,0)</f>
        <v>0</v>
      </c>
      <c r="BI542" s="218">
        <f>IF(N542="nulová",J542,0)</f>
        <v>0</v>
      </c>
      <c r="BJ542" s="19" t="s">
        <v>79</v>
      </c>
      <c r="BK542" s="218">
        <f>ROUND(I542*H542,2)</f>
        <v>0</v>
      </c>
      <c r="BL542" s="19" t="s">
        <v>127</v>
      </c>
      <c r="BM542" s="217" t="s">
        <v>607</v>
      </c>
    </row>
    <row r="543" s="2" customFormat="1">
      <c r="A543" s="41"/>
      <c r="B543" s="42"/>
      <c r="C543" s="43"/>
      <c r="D543" s="219" t="s">
        <v>129</v>
      </c>
      <c r="E543" s="43"/>
      <c r="F543" s="220" t="s">
        <v>608</v>
      </c>
      <c r="G543" s="43"/>
      <c r="H543" s="43"/>
      <c r="I543" s="221"/>
      <c r="J543" s="43"/>
      <c r="K543" s="43"/>
      <c r="L543" s="47"/>
      <c r="M543" s="222"/>
      <c r="N543" s="223"/>
      <c r="O543" s="87"/>
      <c r="P543" s="87"/>
      <c r="Q543" s="87"/>
      <c r="R543" s="87"/>
      <c r="S543" s="87"/>
      <c r="T543" s="88"/>
      <c r="U543" s="41"/>
      <c r="V543" s="41"/>
      <c r="W543" s="41"/>
      <c r="X543" s="41"/>
      <c r="Y543" s="41"/>
      <c r="Z543" s="41"/>
      <c r="AA543" s="41"/>
      <c r="AB543" s="41"/>
      <c r="AC543" s="41"/>
      <c r="AD543" s="41"/>
      <c r="AE543" s="41"/>
      <c r="AT543" s="19" t="s">
        <v>129</v>
      </c>
      <c r="AU543" s="19" t="s">
        <v>84</v>
      </c>
    </row>
    <row r="544" s="2" customFormat="1">
      <c r="A544" s="41"/>
      <c r="B544" s="42"/>
      <c r="C544" s="43"/>
      <c r="D544" s="246" t="s">
        <v>139</v>
      </c>
      <c r="E544" s="43"/>
      <c r="F544" s="247" t="s">
        <v>609</v>
      </c>
      <c r="G544" s="43"/>
      <c r="H544" s="43"/>
      <c r="I544" s="221"/>
      <c r="J544" s="43"/>
      <c r="K544" s="43"/>
      <c r="L544" s="47"/>
      <c r="M544" s="222"/>
      <c r="N544" s="223"/>
      <c r="O544" s="87"/>
      <c r="P544" s="87"/>
      <c r="Q544" s="87"/>
      <c r="R544" s="87"/>
      <c r="S544" s="87"/>
      <c r="T544" s="88"/>
      <c r="U544" s="41"/>
      <c r="V544" s="41"/>
      <c r="W544" s="41"/>
      <c r="X544" s="41"/>
      <c r="Y544" s="41"/>
      <c r="Z544" s="41"/>
      <c r="AA544" s="41"/>
      <c r="AB544" s="41"/>
      <c r="AC544" s="41"/>
      <c r="AD544" s="41"/>
      <c r="AE544" s="41"/>
      <c r="AT544" s="19" t="s">
        <v>139</v>
      </c>
      <c r="AU544" s="19" t="s">
        <v>84</v>
      </c>
    </row>
    <row r="545" s="13" customFormat="1">
      <c r="A545" s="13"/>
      <c r="B545" s="224"/>
      <c r="C545" s="225"/>
      <c r="D545" s="219" t="s">
        <v>130</v>
      </c>
      <c r="E545" s="226" t="s">
        <v>21</v>
      </c>
      <c r="F545" s="227" t="s">
        <v>485</v>
      </c>
      <c r="G545" s="225"/>
      <c r="H545" s="228">
        <v>25.199999999999999</v>
      </c>
      <c r="I545" s="229"/>
      <c r="J545" s="225"/>
      <c r="K545" s="225"/>
      <c r="L545" s="230"/>
      <c r="M545" s="231"/>
      <c r="N545" s="232"/>
      <c r="O545" s="232"/>
      <c r="P545" s="232"/>
      <c r="Q545" s="232"/>
      <c r="R545" s="232"/>
      <c r="S545" s="232"/>
      <c r="T545" s="233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T545" s="234" t="s">
        <v>130</v>
      </c>
      <c r="AU545" s="234" t="s">
        <v>84</v>
      </c>
      <c r="AV545" s="13" t="s">
        <v>84</v>
      </c>
      <c r="AW545" s="13" t="s">
        <v>36</v>
      </c>
      <c r="AX545" s="13" t="s">
        <v>79</v>
      </c>
      <c r="AY545" s="234" t="s">
        <v>120</v>
      </c>
    </row>
    <row r="546" s="2" customFormat="1" ht="24.15" customHeight="1">
      <c r="A546" s="41"/>
      <c r="B546" s="42"/>
      <c r="C546" s="206" t="s">
        <v>610</v>
      </c>
      <c r="D546" s="206" t="s">
        <v>123</v>
      </c>
      <c r="E546" s="207" t="s">
        <v>611</v>
      </c>
      <c r="F546" s="208" t="s">
        <v>612</v>
      </c>
      <c r="G546" s="209" t="s">
        <v>175</v>
      </c>
      <c r="H546" s="210">
        <v>41.759999999999998</v>
      </c>
      <c r="I546" s="211"/>
      <c r="J546" s="212">
        <f>ROUND(I546*H546,2)</f>
        <v>0</v>
      </c>
      <c r="K546" s="208" t="s">
        <v>136</v>
      </c>
      <c r="L546" s="47"/>
      <c r="M546" s="213" t="s">
        <v>21</v>
      </c>
      <c r="N546" s="214" t="s">
        <v>45</v>
      </c>
      <c r="O546" s="87"/>
      <c r="P546" s="215">
        <f>O546*H546</f>
        <v>0</v>
      </c>
      <c r="Q546" s="215">
        <v>0</v>
      </c>
      <c r="R546" s="215">
        <f>Q546*H546</f>
        <v>0</v>
      </c>
      <c r="S546" s="215">
        <v>0.034000000000000002</v>
      </c>
      <c r="T546" s="216">
        <f>S546*H546</f>
        <v>1.41984</v>
      </c>
      <c r="U546" s="41"/>
      <c r="V546" s="41"/>
      <c r="W546" s="41"/>
      <c r="X546" s="41"/>
      <c r="Y546" s="41"/>
      <c r="Z546" s="41"/>
      <c r="AA546" s="41"/>
      <c r="AB546" s="41"/>
      <c r="AC546" s="41"/>
      <c r="AD546" s="41"/>
      <c r="AE546" s="41"/>
      <c r="AR546" s="217" t="s">
        <v>127</v>
      </c>
      <c r="AT546" s="217" t="s">
        <v>123</v>
      </c>
      <c r="AU546" s="217" t="s">
        <v>84</v>
      </c>
      <c r="AY546" s="19" t="s">
        <v>120</v>
      </c>
      <c r="BE546" s="218">
        <f>IF(N546="základní",J546,0)</f>
        <v>0</v>
      </c>
      <c r="BF546" s="218">
        <f>IF(N546="snížená",J546,0)</f>
        <v>0</v>
      </c>
      <c r="BG546" s="218">
        <f>IF(N546="zákl. přenesená",J546,0)</f>
        <v>0</v>
      </c>
      <c r="BH546" s="218">
        <f>IF(N546="sníž. přenesená",J546,0)</f>
        <v>0</v>
      </c>
      <c r="BI546" s="218">
        <f>IF(N546="nulová",J546,0)</f>
        <v>0</v>
      </c>
      <c r="BJ546" s="19" t="s">
        <v>79</v>
      </c>
      <c r="BK546" s="218">
        <f>ROUND(I546*H546,2)</f>
        <v>0</v>
      </c>
      <c r="BL546" s="19" t="s">
        <v>127</v>
      </c>
      <c r="BM546" s="217" t="s">
        <v>613</v>
      </c>
    </row>
    <row r="547" s="2" customFormat="1">
      <c r="A547" s="41"/>
      <c r="B547" s="42"/>
      <c r="C547" s="43"/>
      <c r="D547" s="219" t="s">
        <v>129</v>
      </c>
      <c r="E547" s="43"/>
      <c r="F547" s="220" t="s">
        <v>614</v>
      </c>
      <c r="G547" s="43"/>
      <c r="H547" s="43"/>
      <c r="I547" s="221"/>
      <c r="J547" s="43"/>
      <c r="K547" s="43"/>
      <c r="L547" s="47"/>
      <c r="M547" s="222"/>
      <c r="N547" s="223"/>
      <c r="O547" s="87"/>
      <c r="P547" s="87"/>
      <c r="Q547" s="87"/>
      <c r="R547" s="87"/>
      <c r="S547" s="87"/>
      <c r="T547" s="88"/>
      <c r="U547" s="41"/>
      <c r="V547" s="41"/>
      <c r="W547" s="41"/>
      <c r="X547" s="41"/>
      <c r="Y547" s="41"/>
      <c r="Z547" s="41"/>
      <c r="AA547" s="41"/>
      <c r="AB547" s="41"/>
      <c r="AC547" s="41"/>
      <c r="AD547" s="41"/>
      <c r="AE547" s="41"/>
      <c r="AT547" s="19" t="s">
        <v>129</v>
      </c>
      <c r="AU547" s="19" t="s">
        <v>84</v>
      </c>
    </row>
    <row r="548" s="2" customFormat="1">
      <c r="A548" s="41"/>
      <c r="B548" s="42"/>
      <c r="C548" s="43"/>
      <c r="D548" s="246" t="s">
        <v>139</v>
      </c>
      <c r="E548" s="43"/>
      <c r="F548" s="247" t="s">
        <v>615</v>
      </c>
      <c r="G548" s="43"/>
      <c r="H548" s="43"/>
      <c r="I548" s="221"/>
      <c r="J548" s="43"/>
      <c r="K548" s="43"/>
      <c r="L548" s="47"/>
      <c r="M548" s="222"/>
      <c r="N548" s="223"/>
      <c r="O548" s="87"/>
      <c r="P548" s="87"/>
      <c r="Q548" s="87"/>
      <c r="R548" s="87"/>
      <c r="S548" s="87"/>
      <c r="T548" s="88"/>
      <c r="U548" s="41"/>
      <c r="V548" s="41"/>
      <c r="W548" s="41"/>
      <c r="X548" s="41"/>
      <c r="Y548" s="41"/>
      <c r="Z548" s="41"/>
      <c r="AA548" s="41"/>
      <c r="AB548" s="41"/>
      <c r="AC548" s="41"/>
      <c r="AD548" s="41"/>
      <c r="AE548" s="41"/>
      <c r="AT548" s="19" t="s">
        <v>139</v>
      </c>
      <c r="AU548" s="19" t="s">
        <v>84</v>
      </c>
    </row>
    <row r="549" s="13" customFormat="1">
      <c r="A549" s="13"/>
      <c r="B549" s="224"/>
      <c r="C549" s="225"/>
      <c r="D549" s="219" t="s">
        <v>130</v>
      </c>
      <c r="E549" s="226" t="s">
        <v>21</v>
      </c>
      <c r="F549" s="227" t="s">
        <v>493</v>
      </c>
      <c r="G549" s="225"/>
      <c r="H549" s="228">
        <v>23.52</v>
      </c>
      <c r="I549" s="229"/>
      <c r="J549" s="225"/>
      <c r="K549" s="225"/>
      <c r="L549" s="230"/>
      <c r="M549" s="231"/>
      <c r="N549" s="232"/>
      <c r="O549" s="232"/>
      <c r="P549" s="232"/>
      <c r="Q549" s="232"/>
      <c r="R549" s="232"/>
      <c r="S549" s="232"/>
      <c r="T549" s="233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T549" s="234" t="s">
        <v>130</v>
      </c>
      <c r="AU549" s="234" t="s">
        <v>84</v>
      </c>
      <c r="AV549" s="13" t="s">
        <v>84</v>
      </c>
      <c r="AW549" s="13" t="s">
        <v>36</v>
      </c>
      <c r="AX549" s="13" t="s">
        <v>74</v>
      </c>
      <c r="AY549" s="234" t="s">
        <v>120</v>
      </c>
    </row>
    <row r="550" s="13" customFormat="1">
      <c r="A550" s="13"/>
      <c r="B550" s="224"/>
      <c r="C550" s="225"/>
      <c r="D550" s="219" t="s">
        <v>130</v>
      </c>
      <c r="E550" s="226" t="s">
        <v>21</v>
      </c>
      <c r="F550" s="227" t="s">
        <v>494</v>
      </c>
      <c r="G550" s="225"/>
      <c r="H550" s="228">
        <v>13.44</v>
      </c>
      <c r="I550" s="229"/>
      <c r="J550" s="225"/>
      <c r="K550" s="225"/>
      <c r="L550" s="230"/>
      <c r="M550" s="231"/>
      <c r="N550" s="232"/>
      <c r="O550" s="232"/>
      <c r="P550" s="232"/>
      <c r="Q550" s="232"/>
      <c r="R550" s="232"/>
      <c r="S550" s="232"/>
      <c r="T550" s="233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T550" s="234" t="s">
        <v>130</v>
      </c>
      <c r="AU550" s="234" t="s">
        <v>84</v>
      </c>
      <c r="AV550" s="13" t="s">
        <v>84</v>
      </c>
      <c r="AW550" s="13" t="s">
        <v>36</v>
      </c>
      <c r="AX550" s="13" t="s">
        <v>74</v>
      </c>
      <c r="AY550" s="234" t="s">
        <v>120</v>
      </c>
    </row>
    <row r="551" s="13" customFormat="1">
      <c r="A551" s="13"/>
      <c r="B551" s="224"/>
      <c r="C551" s="225"/>
      <c r="D551" s="219" t="s">
        <v>130</v>
      </c>
      <c r="E551" s="226" t="s">
        <v>21</v>
      </c>
      <c r="F551" s="227" t="s">
        <v>486</v>
      </c>
      <c r="G551" s="225"/>
      <c r="H551" s="228">
        <v>4.7999999999999998</v>
      </c>
      <c r="I551" s="229"/>
      <c r="J551" s="225"/>
      <c r="K551" s="225"/>
      <c r="L551" s="230"/>
      <c r="M551" s="231"/>
      <c r="N551" s="232"/>
      <c r="O551" s="232"/>
      <c r="P551" s="232"/>
      <c r="Q551" s="232"/>
      <c r="R551" s="232"/>
      <c r="S551" s="232"/>
      <c r="T551" s="23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234" t="s">
        <v>130</v>
      </c>
      <c r="AU551" s="234" t="s">
        <v>84</v>
      </c>
      <c r="AV551" s="13" t="s">
        <v>84</v>
      </c>
      <c r="AW551" s="13" t="s">
        <v>36</v>
      </c>
      <c r="AX551" s="13" t="s">
        <v>74</v>
      </c>
      <c r="AY551" s="234" t="s">
        <v>120</v>
      </c>
    </row>
    <row r="552" s="14" customFormat="1">
      <c r="A552" s="14"/>
      <c r="B552" s="235"/>
      <c r="C552" s="236"/>
      <c r="D552" s="219" t="s">
        <v>130</v>
      </c>
      <c r="E552" s="237" t="s">
        <v>21</v>
      </c>
      <c r="F552" s="238" t="s">
        <v>133</v>
      </c>
      <c r="G552" s="236"/>
      <c r="H552" s="239">
        <v>41.759999999999998</v>
      </c>
      <c r="I552" s="240"/>
      <c r="J552" s="236"/>
      <c r="K552" s="236"/>
      <c r="L552" s="241"/>
      <c r="M552" s="242"/>
      <c r="N552" s="243"/>
      <c r="O552" s="243"/>
      <c r="P552" s="243"/>
      <c r="Q552" s="243"/>
      <c r="R552" s="243"/>
      <c r="S552" s="243"/>
      <c r="T552" s="24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T552" s="245" t="s">
        <v>130</v>
      </c>
      <c r="AU552" s="245" t="s">
        <v>84</v>
      </c>
      <c r="AV552" s="14" t="s">
        <v>127</v>
      </c>
      <c r="AW552" s="14" t="s">
        <v>36</v>
      </c>
      <c r="AX552" s="14" t="s">
        <v>79</v>
      </c>
      <c r="AY552" s="245" t="s">
        <v>120</v>
      </c>
    </row>
    <row r="553" s="2" customFormat="1" ht="24.15" customHeight="1">
      <c r="A553" s="41"/>
      <c r="B553" s="42"/>
      <c r="C553" s="206" t="s">
        <v>616</v>
      </c>
      <c r="D553" s="206" t="s">
        <v>123</v>
      </c>
      <c r="E553" s="207" t="s">
        <v>617</v>
      </c>
      <c r="F553" s="208" t="s">
        <v>618</v>
      </c>
      <c r="G553" s="209" t="s">
        <v>175</v>
      </c>
      <c r="H553" s="210">
        <v>236.78999999999999</v>
      </c>
      <c r="I553" s="211"/>
      <c r="J553" s="212">
        <f>ROUND(I553*H553,2)</f>
        <v>0</v>
      </c>
      <c r="K553" s="208" t="s">
        <v>136</v>
      </c>
      <c r="L553" s="47"/>
      <c r="M553" s="213" t="s">
        <v>21</v>
      </c>
      <c r="N553" s="214" t="s">
        <v>45</v>
      </c>
      <c r="O553" s="87"/>
      <c r="P553" s="215">
        <f>O553*H553</f>
        <v>0</v>
      </c>
      <c r="Q553" s="215">
        <v>0</v>
      </c>
      <c r="R553" s="215">
        <f>Q553*H553</f>
        <v>0</v>
      </c>
      <c r="S553" s="215">
        <v>0.032000000000000001</v>
      </c>
      <c r="T553" s="216">
        <f>S553*H553</f>
        <v>7.57728</v>
      </c>
      <c r="U553" s="41"/>
      <c r="V553" s="41"/>
      <c r="W553" s="41"/>
      <c r="X553" s="41"/>
      <c r="Y553" s="41"/>
      <c r="Z553" s="41"/>
      <c r="AA553" s="41"/>
      <c r="AB553" s="41"/>
      <c r="AC553" s="41"/>
      <c r="AD553" s="41"/>
      <c r="AE553" s="41"/>
      <c r="AR553" s="217" t="s">
        <v>127</v>
      </c>
      <c r="AT553" s="217" t="s">
        <v>123</v>
      </c>
      <c r="AU553" s="217" t="s">
        <v>84</v>
      </c>
      <c r="AY553" s="19" t="s">
        <v>120</v>
      </c>
      <c r="BE553" s="218">
        <f>IF(N553="základní",J553,0)</f>
        <v>0</v>
      </c>
      <c r="BF553" s="218">
        <f>IF(N553="snížená",J553,0)</f>
        <v>0</v>
      </c>
      <c r="BG553" s="218">
        <f>IF(N553="zákl. přenesená",J553,0)</f>
        <v>0</v>
      </c>
      <c r="BH553" s="218">
        <f>IF(N553="sníž. přenesená",J553,0)</f>
        <v>0</v>
      </c>
      <c r="BI553" s="218">
        <f>IF(N553="nulová",J553,0)</f>
        <v>0</v>
      </c>
      <c r="BJ553" s="19" t="s">
        <v>79</v>
      </c>
      <c r="BK553" s="218">
        <f>ROUND(I553*H553,2)</f>
        <v>0</v>
      </c>
      <c r="BL553" s="19" t="s">
        <v>127</v>
      </c>
      <c r="BM553" s="217" t="s">
        <v>619</v>
      </c>
    </row>
    <row r="554" s="2" customFormat="1">
      <c r="A554" s="41"/>
      <c r="B554" s="42"/>
      <c r="C554" s="43"/>
      <c r="D554" s="219" t="s">
        <v>129</v>
      </c>
      <c r="E554" s="43"/>
      <c r="F554" s="220" t="s">
        <v>620</v>
      </c>
      <c r="G554" s="43"/>
      <c r="H554" s="43"/>
      <c r="I554" s="221"/>
      <c r="J554" s="43"/>
      <c r="K554" s="43"/>
      <c r="L554" s="47"/>
      <c r="M554" s="222"/>
      <c r="N554" s="223"/>
      <c r="O554" s="87"/>
      <c r="P554" s="87"/>
      <c r="Q554" s="87"/>
      <c r="R554" s="87"/>
      <c r="S554" s="87"/>
      <c r="T554" s="88"/>
      <c r="U554" s="41"/>
      <c r="V554" s="41"/>
      <c r="W554" s="41"/>
      <c r="X554" s="41"/>
      <c r="Y554" s="41"/>
      <c r="Z554" s="41"/>
      <c r="AA554" s="41"/>
      <c r="AB554" s="41"/>
      <c r="AC554" s="41"/>
      <c r="AD554" s="41"/>
      <c r="AE554" s="41"/>
      <c r="AT554" s="19" t="s">
        <v>129</v>
      </c>
      <c r="AU554" s="19" t="s">
        <v>84</v>
      </c>
    </row>
    <row r="555" s="2" customFormat="1">
      <c r="A555" s="41"/>
      <c r="B555" s="42"/>
      <c r="C555" s="43"/>
      <c r="D555" s="246" t="s">
        <v>139</v>
      </c>
      <c r="E555" s="43"/>
      <c r="F555" s="247" t="s">
        <v>621</v>
      </c>
      <c r="G555" s="43"/>
      <c r="H555" s="43"/>
      <c r="I555" s="221"/>
      <c r="J555" s="43"/>
      <c r="K555" s="43"/>
      <c r="L555" s="47"/>
      <c r="M555" s="222"/>
      <c r="N555" s="223"/>
      <c r="O555" s="87"/>
      <c r="P555" s="87"/>
      <c r="Q555" s="87"/>
      <c r="R555" s="87"/>
      <c r="S555" s="87"/>
      <c r="T555" s="88"/>
      <c r="U555" s="41"/>
      <c r="V555" s="41"/>
      <c r="W555" s="41"/>
      <c r="X555" s="41"/>
      <c r="Y555" s="41"/>
      <c r="Z555" s="41"/>
      <c r="AA555" s="41"/>
      <c r="AB555" s="41"/>
      <c r="AC555" s="41"/>
      <c r="AD555" s="41"/>
      <c r="AE555" s="41"/>
      <c r="AT555" s="19" t="s">
        <v>139</v>
      </c>
      <c r="AU555" s="19" t="s">
        <v>84</v>
      </c>
    </row>
    <row r="556" s="13" customFormat="1">
      <c r="A556" s="13"/>
      <c r="B556" s="224"/>
      <c r="C556" s="225"/>
      <c r="D556" s="219" t="s">
        <v>130</v>
      </c>
      <c r="E556" s="226" t="s">
        <v>21</v>
      </c>
      <c r="F556" s="227" t="s">
        <v>495</v>
      </c>
      <c r="G556" s="225"/>
      <c r="H556" s="228">
        <v>17.399999999999999</v>
      </c>
      <c r="I556" s="229"/>
      <c r="J556" s="225"/>
      <c r="K556" s="225"/>
      <c r="L556" s="230"/>
      <c r="M556" s="231"/>
      <c r="N556" s="232"/>
      <c r="O556" s="232"/>
      <c r="P556" s="232"/>
      <c r="Q556" s="232"/>
      <c r="R556" s="232"/>
      <c r="S556" s="232"/>
      <c r="T556" s="233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T556" s="234" t="s">
        <v>130</v>
      </c>
      <c r="AU556" s="234" t="s">
        <v>84</v>
      </c>
      <c r="AV556" s="13" t="s">
        <v>84</v>
      </c>
      <c r="AW556" s="13" t="s">
        <v>36</v>
      </c>
      <c r="AX556" s="13" t="s">
        <v>74</v>
      </c>
      <c r="AY556" s="234" t="s">
        <v>120</v>
      </c>
    </row>
    <row r="557" s="13" customFormat="1">
      <c r="A557" s="13"/>
      <c r="B557" s="224"/>
      <c r="C557" s="225"/>
      <c r="D557" s="219" t="s">
        <v>130</v>
      </c>
      <c r="E557" s="226" t="s">
        <v>21</v>
      </c>
      <c r="F557" s="227" t="s">
        <v>496</v>
      </c>
      <c r="G557" s="225"/>
      <c r="H557" s="228">
        <v>17.399999999999999</v>
      </c>
      <c r="I557" s="229"/>
      <c r="J557" s="225"/>
      <c r="K557" s="225"/>
      <c r="L557" s="230"/>
      <c r="M557" s="231"/>
      <c r="N557" s="232"/>
      <c r="O557" s="232"/>
      <c r="P557" s="232"/>
      <c r="Q557" s="232"/>
      <c r="R557" s="232"/>
      <c r="S557" s="232"/>
      <c r="T557" s="23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T557" s="234" t="s">
        <v>130</v>
      </c>
      <c r="AU557" s="234" t="s">
        <v>84</v>
      </c>
      <c r="AV557" s="13" t="s">
        <v>84</v>
      </c>
      <c r="AW557" s="13" t="s">
        <v>36</v>
      </c>
      <c r="AX557" s="13" t="s">
        <v>74</v>
      </c>
      <c r="AY557" s="234" t="s">
        <v>120</v>
      </c>
    </row>
    <row r="558" s="13" customFormat="1">
      <c r="A558" s="13"/>
      <c r="B558" s="224"/>
      <c r="C558" s="225"/>
      <c r="D558" s="219" t="s">
        <v>130</v>
      </c>
      <c r="E558" s="226" t="s">
        <v>21</v>
      </c>
      <c r="F558" s="227" t="s">
        <v>497</v>
      </c>
      <c r="G558" s="225"/>
      <c r="H558" s="228">
        <v>4.0350000000000001</v>
      </c>
      <c r="I558" s="229"/>
      <c r="J558" s="225"/>
      <c r="K558" s="225"/>
      <c r="L558" s="230"/>
      <c r="M558" s="231"/>
      <c r="N558" s="232"/>
      <c r="O558" s="232"/>
      <c r="P558" s="232"/>
      <c r="Q558" s="232"/>
      <c r="R558" s="232"/>
      <c r="S558" s="232"/>
      <c r="T558" s="233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T558" s="234" t="s">
        <v>130</v>
      </c>
      <c r="AU558" s="234" t="s">
        <v>84</v>
      </c>
      <c r="AV558" s="13" t="s">
        <v>84</v>
      </c>
      <c r="AW558" s="13" t="s">
        <v>36</v>
      </c>
      <c r="AX558" s="13" t="s">
        <v>74</v>
      </c>
      <c r="AY558" s="234" t="s">
        <v>120</v>
      </c>
    </row>
    <row r="559" s="13" customFormat="1">
      <c r="A559" s="13"/>
      <c r="B559" s="224"/>
      <c r="C559" s="225"/>
      <c r="D559" s="219" t="s">
        <v>130</v>
      </c>
      <c r="E559" s="226" t="s">
        <v>21</v>
      </c>
      <c r="F559" s="227" t="s">
        <v>498</v>
      </c>
      <c r="G559" s="225"/>
      <c r="H559" s="228">
        <v>4.0350000000000001</v>
      </c>
      <c r="I559" s="229"/>
      <c r="J559" s="225"/>
      <c r="K559" s="225"/>
      <c r="L559" s="230"/>
      <c r="M559" s="231"/>
      <c r="N559" s="232"/>
      <c r="O559" s="232"/>
      <c r="P559" s="232"/>
      <c r="Q559" s="232"/>
      <c r="R559" s="232"/>
      <c r="S559" s="232"/>
      <c r="T559" s="233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T559" s="234" t="s">
        <v>130</v>
      </c>
      <c r="AU559" s="234" t="s">
        <v>84</v>
      </c>
      <c r="AV559" s="13" t="s">
        <v>84</v>
      </c>
      <c r="AW559" s="13" t="s">
        <v>36</v>
      </c>
      <c r="AX559" s="13" t="s">
        <v>74</v>
      </c>
      <c r="AY559" s="234" t="s">
        <v>120</v>
      </c>
    </row>
    <row r="560" s="13" customFormat="1">
      <c r="A560" s="13"/>
      <c r="B560" s="224"/>
      <c r="C560" s="225"/>
      <c r="D560" s="219" t="s">
        <v>130</v>
      </c>
      <c r="E560" s="226" t="s">
        <v>21</v>
      </c>
      <c r="F560" s="227" t="s">
        <v>499</v>
      </c>
      <c r="G560" s="225"/>
      <c r="H560" s="228">
        <v>48.960000000000001</v>
      </c>
      <c r="I560" s="229"/>
      <c r="J560" s="225"/>
      <c r="K560" s="225"/>
      <c r="L560" s="230"/>
      <c r="M560" s="231"/>
      <c r="N560" s="232"/>
      <c r="O560" s="232"/>
      <c r="P560" s="232"/>
      <c r="Q560" s="232"/>
      <c r="R560" s="232"/>
      <c r="S560" s="232"/>
      <c r="T560" s="233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T560" s="234" t="s">
        <v>130</v>
      </c>
      <c r="AU560" s="234" t="s">
        <v>84</v>
      </c>
      <c r="AV560" s="13" t="s">
        <v>84</v>
      </c>
      <c r="AW560" s="13" t="s">
        <v>36</v>
      </c>
      <c r="AX560" s="13" t="s">
        <v>74</v>
      </c>
      <c r="AY560" s="234" t="s">
        <v>120</v>
      </c>
    </row>
    <row r="561" s="13" customFormat="1">
      <c r="A561" s="13"/>
      <c r="B561" s="224"/>
      <c r="C561" s="225"/>
      <c r="D561" s="219" t="s">
        <v>130</v>
      </c>
      <c r="E561" s="226" t="s">
        <v>21</v>
      </c>
      <c r="F561" s="227" t="s">
        <v>500</v>
      </c>
      <c r="G561" s="225"/>
      <c r="H561" s="228">
        <v>48.960000000000001</v>
      </c>
      <c r="I561" s="229"/>
      <c r="J561" s="225"/>
      <c r="K561" s="225"/>
      <c r="L561" s="230"/>
      <c r="M561" s="231"/>
      <c r="N561" s="232"/>
      <c r="O561" s="232"/>
      <c r="P561" s="232"/>
      <c r="Q561" s="232"/>
      <c r="R561" s="232"/>
      <c r="S561" s="232"/>
      <c r="T561" s="233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T561" s="234" t="s">
        <v>130</v>
      </c>
      <c r="AU561" s="234" t="s">
        <v>84</v>
      </c>
      <c r="AV561" s="13" t="s">
        <v>84</v>
      </c>
      <c r="AW561" s="13" t="s">
        <v>36</v>
      </c>
      <c r="AX561" s="13" t="s">
        <v>74</v>
      </c>
      <c r="AY561" s="234" t="s">
        <v>120</v>
      </c>
    </row>
    <row r="562" s="13" customFormat="1">
      <c r="A562" s="13"/>
      <c r="B562" s="224"/>
      <c r="C562" s="225"/>
      <c r="D562" s="219" t="s">
        <v>130</v>
      </c>
      <c r="E562" s="226" t="s">
        <v>21</v>
      </c>
      <c r="F562" s="227" t="s">
        <v>501</v>
      </c>
      <c r="G562" s="225"/>
      <c r="H562" s="228">
        <v>6.2400000000000002</v>
      </c>
      <c r="I562" s="229"/>
      <c r="J562" s="225"/>
      <c r="K562" s="225"/>
      <c r="L562" s="230"/>
      <c r="M562" s="231"/>
      <c r="N562" s="232"/>
      <c r="O562" s="232"/>
      <c r="P562" s="232"/>
      <c r="Q562" s="232"/>
      <c r="R562" s="232"/>
      <c r="S562" s="232"/>
      <c r="T562" s="23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T562" s="234" t="s">
        <v>130</v>
      </c>
      <c r="AU562" s="234" t="s">
        <v>84</v>
      </c>
      <c r="AV562" s="13" t="s">
        <v>84</v>
      </c>
      <c r="AW562" s="13" t="s">
        <v>36</v>
      </c>
      <c r="AX562" s="13" t="s">
        <v>74</v>
      </c>
      <c r="AY562" s="234" t="s">
        <v>120</v>
      </c>
    </row>
    <row r="563" s="13" customFormat="1">
      <c r="A563" s="13"/>
      <c r="B563" s="224"/>
      <c r="C563" s="225"/>
      <c r="D563" s="219" t="s">
        <v>130</v>
      </c>
      <c r="E563" s="226" t="s">
        <v>21</v>
      </c>
      <c r="F563" s="227" t="s">
        <v>502</v>
      </c>
      <c r="G563" s="225"/>
      <c r="H563" s="228">
        <v>6.7199999999999998</v>
      </c>
      <c r="I563" s="229"/>
      <c r="J563" s="225"/>
      <c r="K563" s="225"/>
      <c r="L563" s="230"/>
      <c r="M563" s="231"/>
      <c r="N563" s="232"/>
      <c r="O563" s="232"/>
      <c r="P563" s="232"/>
      <c r="Q563" s="232"/>
      <c r="R563" s="232"/>
      <c r="S563" s="232"/>
      <c r="T563" s="23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T563" s="234" t="s">
        <v>130</v>
      </c>
      <c r="AU563" s="234" t="s">
        <v>84</v>
      </c>
      <c r="AV563" s="13" t="s">
        <v>84</v>
      </c>
      <c r="AW563" s="13" t="s">
        <v>36</v>
      </c>
      <c r="AX563" s="13" t="s">
        <v>74</v>
      </c>
      <c r="AY563" s="234" t="s">
        <v>120</v>
      </c>
    </row>
    <row r="564" s="13" customFormat="1">
      <c r="A564" s="13"/>
      <c r="B564" s="224"/>
      <c r="C564" s="225"/>
      <c r="D564" s="219" t="s">
        <v>130</v>
      </c>
      <c r="E564" s="226" t="s">
        <v>21</v>
      </c>
      <c r="F564" s="227" t="s">
        <v>503</v>
      </c>
      <c r="G564" s="225"/>
      <c r="H564" s="228">
        <v>6.2400000000000002</v>
      </c>
      <c r="I564" s="229"/>
      <c r="J564" s="225"/>
      <c r="K564" s="225"/>
      <c r="L564" s="230"/>
      <c r="M564" s="231"/>
      <c r="N564" s="232"/>
      <c r="O564" s="232"/>
      <c r="P564" s="232"/>
      <c r="Q564" s="232"/>
      <c r="R564" s="232"/>
      <c r="S564" s="232"/>
      <c r="T564" s="233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T564" s="234" t="s">
        <v>130</v>
      </c>
      <c r="AU564" s="234" t="s">
        <v>84</v>
      </c>
      <c r="AV564" s="13" t="s">
        <v>84</v>
      </c>
      <c r="AW564" s="13" t="s">
        <v>36</v>
      </c>
      <c r="AX564" s="13" t="s">
        <v>74</v>
      </c>
      <c r="AY564" s="234" t="s">
        <v>120</v>
      </c>
    </row>
    <row r="565" s="13" customFormat="1">
      <c r="A565" s="13"/>
      <c r="B565" s="224"/>
      <c r="C565" s="225"/>
      <c r="D565" s="219" t="s">
        <v>130</v>
      </c>
      <c r="E565" s="226" t="s">
        <v>21</v>
      </c>
      <c r="F565" s="227" t="s">
        <v>504</v>
      </c>
      <c r="G565" s="225"/>
      <c r="H565" s="228">
        <v>6.7199999999999998</v>
      </c>
      <c r="I565" s="229"/>
      <c r="J565" s="225"/>
      <c r="K565" s="225"/>
      <c r="L565" s="230"/>
      <c r="M565" s="231"/>
      <c r="N565" s="232"/>
      <c r="O565" s="232"/>
      <c r="P565" s="232"/>
      <c r="Q565" s="232"/>
      <c r="R565" s="232"/>
      <c r="S565" s="232"/>
      <c r="T565" s="233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T565" s="234" t="s">
        <v>130</v>
      </c>
      <c r="AU565" s="234" t="s">
        <v>84</v>
      </c>
      <c r="AV565" s="13" t="s">
        <v>84</v>
      </c>
      <c r="AW565" s="13" t="s">
        <v>36</v>
      </c>
      <c r="AX565" s="13" t="s">
        <v>74</v>
      </c>
      <c r="AY565" s="234" t="s">
        <v>120</v>
      </c>
    </row>
    <row r="566" s="13" customFormat="1">
      <c r="A566" s="13"/>
      <c r="B566" s="224"/>
      <c r="C566" s="225"/>
      <c r="D566" s="219" t="s">
        <v>130</v>
      </c>
      <c r="E566" s="226" t="s">
        <v>21</v>
      </c>
      <c r="F566" s="227" t="s">
        <v>505</v>
      </c>
      <c r="G566" s="225"/>
      <c r="H566" s="228">
        <v>16.32</v>
      </c>
      <c r="I566" s="229"/>
      <c r="J566" s="225"/>
      <c r="K566" s="225"/>
      <c r="L566" s="230"/>
      <c r="M566" s="231"/>
      <c r="N566" s="232"/>
      <c r="O566" s="232"/>
      <c r="P566" s="232"/>
      <c r="Q566" s="232"/>
      <c r="R566" s="232"/>
      <c r="S566" s="232"/>
      <c r="T566" s="233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T566" s="234" t="s">
        <v>130</v>
      </c>
      <c r="AU566" s="234" t="s">
        <v>84</v>
      </c>
      <c r="AV566" s="13" t="s">
        <v>84</v>
      </c>
      <c r="AW566" s="13" t="s">
        <v>36</v>
      </c>
      <c r="AX566" s="13" t="s">
        <v>74</v>
      </c>
      <c r="AY566" s="234" t="s">
        <v>120</v>
      </c>
    </row>
    <row r="567" s="13" customFormat="1">
      <c r="A567" s="13"/>
      <c r="B567" s="224"/>
      <c r="C567" s="225"/>
      <c r="D567" s="219" t="s">
        <v>130</v>
      </c>
      <c r="E567" s="226" t="s">
        <v>21</v>
      </c>
      <c r="F567" s="227" t="s">
        <v>506</v>
      </c>
      <c r="G567" s="225"/>
      <c r="H567" s="228">
        <v>13.44</v>
      </c>
      <c r="I567" s="229"/>
      <c r="J567" s="225"/>
      <c r="K567" s="225"/>
      <c r="L567" s="230"/>
      <c r="M567" s="231"/>
      <c r="N567" s="232"/>
      <c r="O567" s="232"/>
      <c r="P567" s="232"/>
      <c r="Q567" s="232"/>
      <c r="R567" s="232"/>
      <c r="S567" s="232"/>
      <c r="T567" s="233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T567" s="234" t="s">
        <v>130</v>
      </c>
      <c r="AU567" s="234" t="s">
        <v>84</v>
      </c>
      <c r="AV567" s="13" t="s">
        <v>84</v>
      </c>
      <c r="AW567" s="13" t="s">
        <v>36</v>
      </c>
      <c r="AX567" s="13" t="s">
        <v>74</v>
      </c>
      <c r="AY567" s="234" t="s">
        <v>120</v>
      </c>
    </row>
    <row r="568" s="13" customFormat="1">
      <c r="A568" s="13"/>
      <c r="B568" s="224"/>
      <c r="C568" s="225"/>
      <c r="D568" s="219" t="s">
        <v>130</v>
      </c>
      <c r="E568" s="226" t="s">
        <v>21</v>
      </c>
      <c r="F568" s="227" t="s">
        <v>507</v>
      </c>
      <c r="G568" s="225"/>
      <c r="H568" s="228">
        <v>13.44</v>
      </c>
      <c r="I568" s="229"/>
      <c r="J568" s="225"/>
      <c r="K568" s="225"/>
      <c r="L568" s="230"/>
      <c r="M568" s="231"/>
      <c r="N568" s="232"/>
      <c r="O568" s="232"/>
      <c r="P568" s="232"/>
      <c r="Q568" s="232"/>
      <c r="R568" s="232"/>
      <c r="S568" s="232"/>
      <c r="T568" s="233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T568" s="234" t="s">
        <v>130</v>
      </c>
      <c r="AU568" s="234" t="s">
        <v>84</v>
      </c>
      <c r="AV568" s="13" t="s">
        <v>84</v>
      </c>
      <c r="AW568" s="13" t="s">
        <v>36</v>
      </c>
      <c r="AX568" s="13" t="s">
        <v>74</v>
      </c>
      <c r="AY568" s="234" t="s">
        <v>120</v>
      </c>
    </row>
    <row r="569" s="13" customFormat="1">
      <c r="A569" s="13"/>
      <c r="B569" s="224"/>
      <c r="C569" s="225"/>
      <c r="D569" s="219" t="s">
        <v>130</v>
      </c>
      <c r="E569" s="226" t="s">
        <v>21</v>
      </c>
      <c r="F569" s="227" t="s">
        <v>508</v>
      </c>
      <c r="G569" s="225"/>
      <c r="H569" s="228">
        <v>6.7199999999999998</v>
      </c>
      <c r="I569" s="229"/>
      <c r="J569" s="225"/>
      <c r="K569" s="225"/>
      <c r="L569" s="230"/>
      <c r="M569" s="231"/>
      <c r="N569" s="232"/>
      <c r="O569" s="232"/>
      <c r="P569" s="232"/>
      <c r="Q569" s="232"/>
      <c r="R569" s="232"/>
      <c r="S569" s="232"/>
      <c r="T569" s="233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T569" s="234" t="s">
        <v>130</v>
      </c>
      <c r="AU569" s="234" t="s">
        <v>84</v>
      </c>
      <c r="AV569" s="13" t="s">
        <v>84</v>
      </c>
      <c r="AW569" s="13" t="s">
        <v>36</v>
      </c>
      <c r="AX569" s="13" t="s">
        <v>74</v>
      </c>
      <c r="AY569" s="234" t="s">
        <v>120</v>
      </c>
    </row>
    <row r="570" s="13" customFormat="1">
      <c r="A570" s="13"/>
      <c r="B570" s="224"/>
      <c r="C570" s="225"/>
      <c r="D570" s="219" t="s">
        <v>130</v>
      </c>
      <c r="E570" s="226" t="s">
        <v>21</v>
      </c>
      <c r="F570" s="227" t="s">
        <v>509</v>
      </c>
      <c r="G570" s="225"/>
      <c r="H570" s="228">
        <v>6.7199999999999998</v>
      </c>
      <c r="I570" s="229"/>
      <c r="J570" s="225"/>
      <c r="K570" s="225"/>
      <c r="L570" s="230"/>
      <c r="M570" s="231"/>
      <c r="N570" s="232"/>
      <c r="O570" s="232"/>
      <c r="P570" s="232"/>
      <c r="Q570" s="232"/>
      <c r="R570" s="232"/>
      <c r="S570" s="232"/>
      <c r="T570" s="233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T570" s="234" t="s">
        <v>130</v>
      </c>
      <c r="AU570" s="234" t="s">
        <v>84</v>
      </c>
      <c r="AV570" s="13" t="s">
        <v>84</v>
      </c>
      <c r="AW570" s="13" t="s">
        <v>36</v>
      </c>
      <c r="AX570" s="13" t="s">
        <v>74</v>
      </c>
      <c r="AY570" s="234" t="s">
        <v>120</v>
      </c>
    </row>
    <row r="571" s="13" customFormat="1">
      <c r="A571" s="13"/>
      <c r="B571" s="224"/>
      <c r="C571" s="225"/>
      <c r="D571" s="219" t="s">
        <v>130</v>
      </c>
      <c r="E571" s="226" t="s">
        <v>21</v>
      </c>
      <c r="F571" s="227" t="s">
        <v>510</v>
      </c>
      <c r="G571" s="225"/>
      <c r="H571" s="228">
        <v>6.7199999999999998</v>
      </c>
      <c r="I571" s="229"/>
      <c r="J571" s="225"/>
      <c r="K571" s="225"/>
      <c r="L571" s="230"/>
      <c r="M571" s="231"/>
      <c r="N571" s="232"/>
      <c r="O571" s="232"/>
      <c r="P571" s="232"/>
      <c r="Q571" s="232"/>
      <c r="R571" s="232"/>
      <c r="S571" s="232"/>
      <c r="T571" s="233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T571" s="234" t="s">
        <v>130</v>
      </c>
      <c r="AU571" s="234" t="s">
        <v>84</v>
      </c>
      <c r="AV571" s="13" t="s">
        <v>84</v>
      </c>
      <c r="AW571" s="13" t="s">
        <v>36</v>
      </c>
      <c r="AX571" s="13" t="s">
        <v>74</v>
      </c>
      <c r="AY571" s="234" t="s">
        <v>120</v>
      </c>
    </row>
    <row r="572" s="13" customFormat="1">
      <c r="A572" s="13"/>
      <c r="B572" s="224"/>
      <c r="C572" s="225"/>
      <c r="D572" s="219" t="s">
        <v>130</v>
      </c>
      <c r="E572" s="226" t="s">
        <v>21</v>
      </c>
      <c r="F572" s="227" t="s">
        <v>511</v>
      </c>
      <c r="G572" s="225"/>
      <c r="H572" s="228">
        <v>6.7199999999999998</v>
      </c>
      <c r="I572" s="229"/>
      <c r="J572" s="225"/>
      <c r="K572" s="225"/>
      <c r="L572" s="230"/>
      <c r="M572" s="231"/>
      <c r="N572" s="232"/>
      <c r="O572" s="232"/>
      <c r="P572" s="232"/>
      <c r="Q572" s="232"/>
      <c r="R572" s="232"/>
      <c r="S572" s="232"/>
      <c r="T572" s="233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T572" s="234" t="s">
        <v>130</v>
      </c>
      <c r="AU572" s="234" t="s">
        <v>84</v>
      </c>
      <c r="AV572" s="13" t="s">
        <v>84</v>
      </c>
      <c r="AW572" s="13" t="s">
        <v>36</v>
      </c>
      <c r="AX572" s="13" t="s">
        <v>74</v>
      </c>
      <c r="AY572" s="234" t="s">
        <v>120</v>
      </c>
    </row>
    <row r="573" s="14" customFormat="1">
      <c r="A573" s="14"/>
      <c r="B573" s="235"/>
      <c r="C573" s="236"/>
      <c r="D573" s="219" t="s">
        <v>130</v>
      </c>
      <c r="E573" s="237" t="s">
        <v>21</v>
      </c>
      <c r="F573" s="238" t="s">
        <v>133</v>
      </c>
      <c r="G573" s="236"/>
      <c r="H573" s="239">
        <v>236.78999999999999</v>
      </c>
      <c r="I573" s="240"/>
      <c r="J573" s="236"/>
      <c r="K573" s="236"/>
      <c r="L573" s="241"/>
      <c r="M573" s="242"/>
      <c r="N573" s="243"/>
      <c r="O573" s="243"/>
      <c r="P573" s="243"/>
      <c r="Q573" s="243"/>
      <c r="R573" s="243"/>
      <c r="S573" s="243"/>
      <c r="T573" s="244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T573" s="245" t="s">
        <v>130</v>
      </c>
      <c r="AU573" s="245" t="s">
        <v>84</v>
      </c>
      <c r="AV573" s="14" t="s">
        <v>127</v>
      </c>
      <c r="AW573" s="14" t="s">
        <v>36</v>
      </c>
      <c r="AX573" s="14" t="s">
        <v>79</v>
      </c>
      <c r="AY573" s="245" t="s">
        <v>120</v>
      </c>
    </row>
    <row r="574" s="2" customFormat="1" ht="21.75" customHeight="1">
      <c r="A574" s="41"/>
      <c r="B574" s="42"/>
      <c r="C574" s="206" t="s">
        <v>622</v>
      </c>
      <c r="D574" s="206" t="s">
        <v>123</v>
      </c>
      <c r="E574" s="207" t="s">
        <v>623</v>
      </c>
      <c r="F574" s="208" t="s">
        <v>624</v>
      </c>
      <c r="G574" s="209" t="s">
        <v>175</v>
      </c>
      <c r="H574" s="210">
        <v>19.109999999999999</v>
      </c>
      <c r="I574" s="211"/>
      <c r="J574" s="212">
        <f>ROUND(I574*H574,2)</f>
        <v>0</v>
      </c>
      <c r="K574" s="208" t="s">
        <v>136</v>
      </c>
      <c r="L574" s="47"/>
      <c r="M574" s="213" t="s">
        <v>21</v>
      </c>
      <c r="N574" s="214" t="s">
        <v>45</v>
      </c>
      <c r="O574" s="87"/>
      <c r="P574" s="215">
        <f>O574*H574</f>
        <v>0</v>
      </c>
      <c r="Q574" s="215">
        <v>0</v>
      </c>
      <c r="R574" s="215">
        <f>Q574*H574</f>
        <v>0</v>
      </c>
      <c r="S574" s="215">
        <v>0.067000000000000004</v>
      </c>
      <c r="T574" s="216">
        <f>S574*H574</f>
        <v>1.28037</v>
      </c>
      <c r="U574" s="41"/>
      <c r="V574" s="41"/>
      <c r="W574" s="41"/>
      <c r="X574" s="41"/>
      <c r="Y574" s="41"/>
      <c r="Z574" s="41"/>
      <c r="AA574" s="41"/>
      <c r="AB574" s="41"/>
      <c r="AC574" s="41"/>
      <c r="AD574" s="41"/>
      <c r="AE574" s="41"/>
      <c r="AR574" s="217" t="s">
        <v>127</v>
      </c>
      <c r="AT574" s="217" t="s">
        <v>123</v>
      </c>
      <c r="AU574" s="217" t="s">
        <v>84</v>
      </c>
      <c r="AY574" s="19" t="s">
        <v>120</v>
      </c>
      <c r="BE574" s="218">
        <f>IF(N574="základní",J574,0)</f>
        <v>0</v>
      </c>
      <c r="BF574" s="218">
        <f>IF(N574="snížená",J574,0)</f>
        <v>0</v>
      </c>
      <c r="BG574" s="218">
        <f>IF(N574="zákl. přenesená",J574,0)</f>
        <v>0</v>
      </c>
      <c r="BH574" s="218">
        <f>IF(N574="sníž. přenesená",J574,0)</f>
        <v>0</v>
      </c>
      <c r="BI574" s="218">
        <f>IF(N574="nulová",J574,0)</f>
        <v>0</v>
      </c>
      <c r="BJ574" s="19" t="s">
        <v>79</v>
      </c>
      <c r="BK574" s="218">
        <f>ROUND(I574*H574,2)</f>
        <v>0</v>
      </c>
      <c r="BL574" s="19" t="s">
        <v>127</v>
      </c>
      <c r="BM574" s="217" t="s">
        <v>625</v>
      </c>
    </row>
    <row r="575" s="2" customFormat="1">
      <c r="A575" s="41"/>
      <c r="B575" s="42"/>
      <c r="C575" s="43"/>
      <c r="D575" s="219" t="s">
        <v>129</v>
      </c>
      <c r="E575" s="43"/>
      <c r="F575" s="220" t="s">
        <v>626</v>
      </c>
      <c r="G575" s="43"/>
      <c r="H575" s="43"/>
      <c r="I575" s="221"/>
      <c r="J575" s="43"/>
      <c r="K575" s="43"/>
      <c r="L575" s="47"/>
      <c r="M575" s="222"/>
      <c r="N575" s="223"/>
      <c r="O575" s="87"/>
      <c r="P575" s="87"/>
      <c r="Q575" s="87"/>
      <c r="R575" s="87"/>
      <c r="S575" s="87"/>
      <c r="T575" s="88"/>
      <c r="U575" s="41"/>
      <c r="V575" s="41"/>
      <c r="W575" s="41"/>
      <c r="X575" s="41"/>
      <c r="Y575" s="41"/>
      <c r="Z575" s="41"/>
      <c r="AA575" s="41"/>
      <c r="AB575" s="41"/>
      <c r="AC575" s="41"/>
      <c r="AD575" s="41"/>
      <c r="AE575" s="41"/>
      <c r="AT575" s="19" t="s">
        <v>129</v>
      </c>
      <c r="AU575" s="19" t="s">
        <v>84</v>
      </c>
    </row>
    <row r="576" s="2" customFormat="1">
      <c r="A576" s="41"/>
      <c r="B576" s="42"/>
      <c r="C576" s="43"/>
      <c r="D576" s="246" t="s">
        <v>139</v>
      </c>
      <c r="E576" s="43"/>
      <c r="F576" s="247" t="s">
        <v>627</v>
      </c>
      <c r="G576" s="43"/>
      <c r="H576" s="43"/>
      <c r="I576" s="221"/>
      <c r="J576" s="43"/>
      <c r="K576" s="43"/>
      <c r="L576" s="47"/>
      <c r="M576" s="222"/>
      <c r="N576" s="223"/>
      <c r="O576" s="87"/>
      <c r="P576" s="87"/>
      <c r="Q576" s="87"/>
      <c r="R576" s="87"/>
      <c r="S576" s="87"/>
      <c r="T576" s="88"/>
      <c r="U576" s="41"/>
      <c r="V576" s="41"/>
      <c r="W576" s="41"/>
      <c r="X576" s="41"/>
      <c r="Y576" s="41"/>
      <c r="Z576" s="41"/>
      <c r="AA576" s="41"/>
      <c r="AB576" s="41"/>
      <c r="AC576" s="41"/>
      <c r="AD576" s="41"/>
      <c r="AE576" s="41"/>
      <c r="AT576" s="19" t="s">
        <v>139</v>
      </c>
      <c r="AU576" s="19" t="s">
        <v>84</v>
      </c>
    </row>
    <row r="577" s="13" customFormat="1">
      <c r="A577" s="13"/>
      <c r="B577" s="224"/>
      <c r="C577" s="225"/>
      <c r="D577" s="219" t="s">
        <v>130</v>
      </c>
      <c r="E577" s="226" t="s">
        <v>21</v>
      </c>
      <c r="F577" s="227" t="s">
        <v>518</v>
      </c>
      <c r="G577" s="225"/>
      <c r="H577" s="228">
        <v>3.3599999999999999</v>
      </c>
      <c r="I577" s="229"/>
      <c r="J577" s="225"/>
      <c r="K577" s="225"/>
      <c r="L577" s="230"/>
      <c r="M577" s="231"/>
      <c r="N577" s="232"/>
      <c r="O577" s="232"/>
      <c r="P577" s="232"/>
      <c r="Q577" s="232"/>
      <c r="R577" s="232"/>
      <c r="S577" s="232"/>
      <c r="T577" s="233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T577" s="234" t="s">
        <v>130</v>
      </c>
      <c r="AU577" s="234" t="s">
        <v>84</v>
      </c>
      <c r="AV577" s="13" t="s">
        <v>84</v>
      </c>
      <c r="AW577" s="13" t="s">
        <v>36</v>
      </c>
      <c r="AX577" s="13" t="s">
        <v>74</v>
      </c>
      <c r="AY577" s="234" t="s">
        <v>120</v>
      </c>
    </row>
    <row r="578" s="13" customFormat="1">
      <c r="A578" s="13"/>
      <c r="B578" s="224"/>
      <c r="C578" s="225"/>
      <c r="D578" s="219" t="s">
        <v>130</v>
      </c>
      <c r="E578" s="226" t="s">
        <v>21</v>
      </c>
      <c r="F578" s="227" t="s">
        <v>525</v>
      </c>
      <c r="G578" s="225"/>
      <c r="H578" s="228">
        <v>5.25</v>
      </c>
      <c r="I578" s="229"/>
      <c r="J578" s="225"/>
      <c r="K578" s="225"/>
      <c r="L578" s="230"/>
      <c r="M578" s="231"/>
      <c r="N578" s="232"/>
      <c r="O578" s="232"/>
      <c r="P578" s="232"/>
      <c r="Q578" s="232"/>
      <c r="R578" s="232"/>
      <c r="S578" s="232"/>
      <c r="T578" s="233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T578" s="234" t="s">
        <v>130</v>
      </c>
      <c r="AU578" s="234" t="s">
        <v>84</v>
      </c>
      <c r="AV578" s="13" t="s">
        <v>84</v>
      </c>
      <c r="AW578" s="13" t="s">
        <v>36</v>
      </c>
      <c r="AX578" s="13" t="s">
        <v>74</v>
      </c>
      <c r="AY578" s="234" t="s">
        <v>120</v>
      </c>
    </row>
    <row r="579" s="13" customFormat="1">
      <c r="A579" s="13"/>
      <c r="B579" s="224"/>
      <c r="C579" s="225"/>
      <c r="D579" s="219" t="s">
        <v>130</v>
      </c>
      <c r="E579" s="226" t="s">
        <v>21</v>
      </c>
      <c r="F579" s="227" t="s">
        <v>526</v>
      </c>
      <c r="G579" s="225"/>
      <c r="H579" s="228">
        <v>5.25</v>
      </c>
      <c r="I579" s="229"/>
      <c r="J579" s="225"/>
      <c r="K579" s="225"/>
      <c r="L579" s="230"/>
      <c r="M579" s="231"/>
      <c r="N579" s="232"/>
      <c r="O579" s="232"/>
      <c r="P579" s="232"/>
      <c r="Q579" s="232"/>
      <c r="R579" s="232"/>
      <c r="S579" s="232"/>
      <c r="T579" s="233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T579" s="234" t="s">
        <v>130</v>
      </c>
      <c r="AU579" s="234" t="s">
        <v>84</v>
      </c>
      <c r="AV579" s="13" t="s">
        <v>84</v>
      </c>
      <c r="AW579" s="13" t="s">
        <v>36</v>
      </c>
      <c r="AX579" s="13" t="s">
        <v>74</v>
      </c>
      <c r="AY579" s="234" t="s">
        <v>120</v>
      </c>
    </row>
    <row r="580" s="13" customFormat="1">
      <c r="A580" s="13"/>
      <c r="B580" s="224"/>
      <c r="C580" s="225"/>
      <c r="D580" s="219" t="s">
        <v>130</v>
      </c>
      <c r="E580" s="226" t="s">
        <v>21</v>
      </c>
      <c r="F580" s="227" t="s">
        <v>527</v>
      </c>
      <c r="G580" s="225"/>
      <c r="H580" s="228">
        <v>5.25</v>
      </c>
      <c r="I580" s="229"/>
      <c r="J580" s="225"/>
      <c r="K580" s="225"/>
      <c r="L580" s="230"/>
      <c r="M580" s="231"/>
      <c r="N580" s="232"/>
      <c r="O580" s="232"/>
      <c r="P580" s="232"/>
      <c r="Q580" s="232"/>
      <c r="R580" s="232"/>
      <c r="S580" s="232"/>
      <c r="T580" s="233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T580" s="234" t="s">
        <v>130</v>
      </c>
      <c r="AU580" s="234" t="s">
        <v>84</v>
      </c>
      <c r="AV580" s="13" t="s">
        <v>84</v>
      </c>
      <c r="AW580" s="13" t="s">
        <v>36</v>
      </c>
      <c r="AX580" s="13" t="s">
        <v>74</v>
      </c>
      <c r="AY580" s="234" t="s">
        <v>120</v>
      </c>
    </row>
    <row r="581" s="14" customFormat="1">
      <c r="A581" s="14"/>
      <c r="B581" s="235"/>
      <c r="C581" s="236"/>
      <c r="D581" s="219" t="s">
        <v>130</v>
      </c>
      <c r="E581" s="237" t="s">
        <v>21</v>
      </c>
      <c r="F581" s="238" t="s">
        <v>133</v>
      </c>
      <c r="G581" s="236"/>
      <c r="H581" s="239">
        <v>19.109999999999999</v>
      </c>
      <c r="I581" s="240"/>
      <c r="J581" s="236"/>
      <c r="K581" s="236"/>
      <c r="L581" s="241"/>
      <c r="M581" s="242"/>
      <c r="N581" s="243"/>
      <c r="O581" s="243"/>
      <c r="P581" s="243"/>
      <c r="Q581" s="243"/>
      <c r="R581" s="243"/>
      <c r="S581" s="243"/>
      <c r="T581" s="244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T581" s="245" t="s">
        <v>130</v>
      </c>
      <c r="AU581" s="245" t="s">
        <v>84</v>
      </c>
      <c r="AV581" s="14" t="s">
        <v>127</v>
      </c>
      <c r="AW581" s="14" t="s">
        <v>36</v>
      </c>
      <c r="AX581" s="14" t="s">
        <v>79</v>
      </c>
      <c r="AY581" s="245" t="s">
        <v>120</v>
      </c>
    </row>
    <row r="582" s="2" customFormat="1" ht="16.5" customHeight="1">
      <c r="A582" s="41"/>
      <c r="B582" s="42"/>
      <c r="C582" s="206" t="s">
        <v>628</v>
      </c>
      <c r="D582" s="206" t="s">
        <v>123</v>
      </c>
      <c r="E582" s="207" t="s">
        <v>629</v>
      </c>
      <c r="F582" s="208" t="s">
        <v>630</v>
      </c>
      <c r="G582" s="209" t="s">
        <v>219</v>
      </c>
      <c r="H582" s="210">
        <v>12</v>
      </c>
      <c r="I582" s="211"/>
      <c r="J582" s="212">
        <f>ROUND(I582*H582,2)</f>
        <v>0</v>
      </c>
      <c r="K582" s="208" t="s">
        <v>136</v>
      </c>
      <c r="L582" s="47"/>
      <c r="M582" s="213" t="s">
        <v>21</v>
      </c>
      <c r="N582" s="214" t="s">
        <v>45</v>
      </c>
      <c r="O582" s="87"/>
      <c r="P582" s="215">
        <f>O582*H582</f>
        <v>0</v>
      </c>
      <c r="Q582" s="215">
        <v>0</v>
      </c>
      <c r="R582" s="215">
        <f>Q582*H582</f>
        <v>0</v>
      </c>
      <c r="S582" s="215">
        <v>0.055</v>
      </c>
      <c r="T582" s="216">
        <f>S582*H582</f>
        <v>0.66000000000000003</v>
      </c>
      <c r="U582" s="41"/>
      <c r="V582" s="41"/>
      <c r="W582" s="41"/>
      <c r="X582" s="41"/>
      <c r="Y582" s="41"/>
      <c r="Z582" s="41"/>
      <c r="AA582" s="41"/>
      <c r="AB582" s="41"/>
      <c r="AC582" s="41"/>
      <c r="AD582" s="41"/>
      <c r="AE582" s="41"/>
      <c r="AR582" s="217" t="s">
        <v>127</v>
      </c>
      <c r="AT582" s="217" t="s">
        <v>123</v>
      </c>
      <c r="AU582" s="217" t="s">
        <v>84</v>
      </c>
      <c r="AY582" s="19" t="s">
        <v>120</v>
      </c>
      <c r="BE582" s="218">
        <f>IF(N582="základní",J582,0)</f>
        <v>0</v>
      </c>
      <c r="BF582" s="218">
        <f>IF(N582="snížená",J582,0)</f>
        <v>0</v>
      </c>
      <c r="BG582" s="218">
        <f>IF(N582="zákl. přenesená",J582,0)</f>
        <v>0</v>
      </c>
      <c r="BH582" s="218">
        <f>IF(N582="sníž. přenesená",J582,0)</f>
        <v>0</v>
      </c>
      <c r="BI582" s="218">
        <f>IF(N582="nulová",J582,0)</f>
        <v>0</v>
      </c>
      <c r="BJ582" s="19" t="s">
        <v>79</v>
      </c>
      <c r="BK582" s="218">
        <f>ROUND(I582*H582,2)</f>
        <v>0</v>
      </c>
      <c r="BL582" s="19" t="s">
        <v>127</v>
      </c>
      <c r="BM582" s="217" t="s">
        <v>631</v>
      </c>
    </row>
    <row r="583" s="2" customFormat="1">
      <c r="A583" s="41"/>
      <c r="B583" s="42"/>
      <c r="C583" s="43"/>
      <c r="D583" s="219" t="s">
        <v>129</v>
      </c>
      <c r="E583" s="43"/>
      <c r="F583" s="220" t="s">
        <v>632</v>
      </c>
      <c r="G583" s="43"/>
      <c r="H583" s="43"/>
      <c r="I583" s="221"/>
      <c r="J583" s="43"/>
      <c r="K583" s="43"/>
      <c r="L583" s="47"/>
      <c r="M583" s="222"/>
      <c r="N583" s="223"/>
      <c r="O583" s="87"/>
      <c r="P583" s="87"/>
      <c r="Q583" s="87"/>
      <c r="R583" s="87"/>
      <c r="S583" s="87"/>
      <c r="T583" s="88"/>
      <c r="U583" s="41"/>
      <c r="V583" s="41"/>
      <c r="W583" s="41"/>
      <c r="X583" s="41"/>
      <c r="Y583" s="41"/>
      <c r="Z583" s="41"/>
      <c r="AA583" s="41"/>
      <c r="AB583" s="41"/>
      <c r="AC583" s="41"/>
      <c r="AD583" s="41"/>
      <c r="AE583" s="41"/>
      <c r="AT583" s="19" t="s">
        <v>129</v>
      </c>
      <c r="AU583" s="19" t="s">
        <v>84</v>
      </c>
    </row>
    <row r="584" s="2" customFormat="1">
      <c r="A584" s="41"/>
      <c r="B584" s="42"/>
      <c r="C584" s="43"/>
      <c r="D584" s="246" t="s">
        <v>139</v>
      </c>
      <c r="E584" s="43"/>
      <c r="F584" s="247" t="s">
        <v>633</v>
      </c>
      <c r="G584" s="43"/>
      <c r="H584" s="43"/>
      <c r="I584" s="221"/>
      <c r="J584" s="43"/>
      <c r="K584" s="43"/>
      <c r="L584" s="47"/>
      <c r="M584" s="222"/>
      <c r="N584" s="223"/>
      <c r="O584" s="87"/>
      <c r="P584" s="87"/>
      <c r="Q584" s="87"/>
      <c r="R584" s="87"/>
      <c r="S584" s="87"/>
      <c r="T584" s="88"/>
      <c r="U584" s="41"/>
      <c r="V584" s="41"/>
      <c r="W584" s="41"/>
      <c r="X584" s="41"/>
      <c r="Y584" s="41"/>
      <c r="Z584" s="41"/>
      <c r="AA584" s="41"/>
      <c r="AB584" s="41"/>
      <c r="AC584" s="41"/>
      <c r="AD584" s="41"/>
      <c r="AE584" s="41"/>
      <c r="AT584" s="19" t="s">
        <v>139</v>
      </c>
      <c r="AU584" s="19" t="s">
        <v>84</v>
      </c>
    </row>
    <row r="585" s="13" customFormat="1">
      <c r="A585" s="13"/>
      <c r="B585" s="224"/>
      <c r="C585" s="225"/>
      <c r="D585" s="219" t="s">
        <v>130</v>
      </c>
      <c r="E585" s="226" t="s">
        <v>21</v>
      </c>
      <c r="F585" s="227" t="s">
        <v>316</v>
      </c>
      <c r="G585" s="225"/>
      <c r="H585" s="228">
        <v>1</v>
      </c>
      <c r="I585" s="229"/>
      <c r="J585" s="225"/>
      <c r="K585" s="225"/>
      <c r="L585" s="230"/>
      <c r="M585" s="231"/>
      <c r="N585" s="232"/>
      <c r="O585" s="232"/>
      <c r="P585" s="232"/>
      <c r="Q585" s="232"/>
      <c r="R585" s="232"/>
      <c r="S585" s="232"/>
      <c r="T585" s="233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T585" s="234" t="s">
        <v>130</v>
      </c>
      <c r="AU585" s="234" t="s">
        <v>84</v>
      </c>
      <c r="AV585" s="13" t="s">
        <v>84</v>
      </c>
      <c r="AW585" s="13" t="s">
        <v>36</v>
      </c>
      <c r="AX585" s="13" t="s">
        <v>74</v>
      </c>
      <c r="AY585" s="234" t="s">
        <v>120</v>
      </c>
    </row>
    <row r="586" s="13" customFormat="1">
      <c r="A586" s="13"/>
      <c r="B586" s="224"/>
      <c r="C586" s="225"/>
      <c r="D586" s="219" t="s">
        <v>130</v>
      </c>
      <c r="E586" s="226" t="s">
        <v>21</v>
      </c>
      <c r="F586" s="227" t="s">
        <v>317</v>
      </c>
      <c r="G586" s="225"/>
      <c r="H586" s="228">
        <v>1</v>
      </c>
      <c r="I586" s="229"/>
      <c r="J586" s="225"/>
      <c r="K586" s="225"/>
      <c r="L586" s="230"/>
      <c r="M586" s="231"/>
      <c r="N586" s="232"/>
      <c r="O586" s="232"/>
      <c r="P586" s="232"/>
      <c r="Q586" s="232"/>
      <c r="R586" s="232"/>
      <c r="S586" s="232"/>
      <c r="T586" s="233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T586" s="234" t="s">
        <v>130</v>
      </c>
      <c r="AU586" s="234" t="s">
        <v>84</v>
      </c>
      <c r="AV586" s="13" t="s">
        <v>84</v>
      </c>
      <c r="AW586" s="13" t="s">
        <v>36</v>
      </c>
      <c r="AX586" s="13" t="s">
        <v>74</v>
      </c>
      <c r="AY586" s="234" t="s">
        <v>120</v>
      </c>
    </row>
    <row r="587" s="13" customFormat="1">
      <c r="A587" s="13"/>
      <c r="B587" s="224"/>
      <c r="C587" s="225"/>
      <c r="D587" s="219" t="s">
        <v>130</v>
      </c>
      <c r="E587" s="226" t="s">
        <v>21</v>
      </c>
      <c r="F587" s="227" t="s">
        <v>318</v>
      </c>
      <c r="G587" s="225"/>
      <c r="H587" s="228">
        <v>1</v>
      </c>
      <c r="I587" s="229"/>
      <c r="J587" s="225"/>
      <c r="K587" s="225"/>
      <c r="L587" s="230"/>
      <c r="M587" s="231"/>
      <c r="N587" s="232"/>
      <c r="O587" s="232"/>
      <c r="P587" s="232"/>
      <c r="Q587" s="232"/>
      <c r="R587" s="232"/>
      <c r="S587" s="232"/>
      <c r="T587" s="233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T587" s="234" t="s">
        <v>130</v>
      </c>
      <c r="AU587" s="234" t="s">
        <v>84</v>
      </c>
      <c r="AV587" s="13" t="s">
        <v>84</v>
      </c>
      <c r="AW587" s="13" t="s">
        <v>36</v>
      </c>
      <c r="AX587" s="13" t="s">
        <v>74</v>
      </c>
      <c r="AY587" s="234" t="s">
        <v>120</v>
      </c>
    </row>
    <row r="588" s="13" customFormat="1">
      <c r="A588" s="13"/>
      <c r="B588" s="224"/>
      <c r="C588" s="225"/>
      <c r="D588" s="219" t="s">
        <v>130</v>
      </c>
      <c r="E588" s="226" t="s">
        <v>21</v>
      </c>
      <c r="F588" s="227" t="s">
        <v>319</v>
      </c>
      <c r="G588" s="225"/>
      <c r="H588" s="228">
        <v>1</v>
      </c>
      <c r="I588" s="229"/>
      <c r="J588" s="225"/>
      <c r="K588" s="225"/>
      <c r="L588" s="230"/>
      <c r="M588" s="231"/>
      <c r="N588" s="232"/>
      <c r="O588" s="232"/>
      <c r="P588" s="232"/>
      <c r="Q588" s="232"/>
      <c r="R588" s="232"/>
      <c r="S588" s="232"/>
      <c r="T588" s="233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T588" s="234" t="s">
        <v>130</v>
      </c>
      <c r="AU588" s="234" t="s">
        <v>84</v>
      </c>
      <c r="AV588" s="13" t="s">
        <v>84</v>
      </c>
      <c r="AW588" s="13" t="s">
        <v>36</v>
      </c>
      <c r="AX588" s="13" t="s">
        <v>74</v>
      </c>
      <c r="AY588" s="234" t="s">
        <v>120</v>
      </c>
    </row>
    <row r="589" s="13" customFormat="1">
      <c r="A589" s="13"/>
      <c r="B589" s="224"/>
      <c r="C589" s="225"/>
      <c r="D589" s="219" t="s">
        <v>130</v>
      </c>
      <c r="E589" s="226" t="s">
        <v>21</v>
      </c>
      <c r="F589" s="227" t="s">
        <v>321</v>
      </c>
      <c r="G589" s="225"/>
      <c r="H589" s="228">
        <v>2</v>
      </c>
      <c r="I589" s="229"/>
      <c r="J589" s="225"/>
      <c r="K589" s="225"/>
      <c r="L589" s="230"/>
      <c r="M589" s="231"/>
      <c r="N589" s="232"/>
      <c r="O589" s="232"/>
      <c r="P589" s="232"/>
      <c r="Q589" s="232"/>
      <c r="R589" s="232"/>
      <c r="S589" s="232"/>
      <c r="T589" s="233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T589" s="234" t="s">
        <v>130</v>
      </c>
      <c r="AU589" s="234" t="s">
        <v>84</v>
      </c>
      <c r="AV589" s="13" t="s">
        <v>84</v>
      </c>
      <c r="AW589" s="13" t="s">
        <v>36</v>
      </c>
      <c r="AX589" s="13" t="s">
        <v>74</v>
      </c>
      <c r="AY589" s="234" t="s">
        <v>120</v>
      </c>
    </row>
    <row r="590" s="13" customFormat="1">
      <c r="A590" s="13"/>
      <c r="B590" s="224"/>
      <c r="C590" s="225"/>
      <c r="D590" s="219" t="s">
        <v>130</v>
      </c>
      <c r="E590" s="226" t="s">
        <v>21</v>
      </c>
      <c r="F590" s="227" t="s">
        <v>322</v>
      </c>
      <c r="G590" s="225"/>
      <c r="H590" s="228">
        <v>2</v>
      </c>
      <c r="I590" s="229"/>
      <c r="J590" s="225"/>
      <c r="K590" s="225"/>
      <c r="L590" s="230"/>
      <c r="M590" s="231"/>
      <c r="N590" s="232"/>
      <c r="O590" s="232"/>
      <c r="P590" s="232"/>
      <c r="Q590" s="232"/>
      <c r="R590" s="232"/>
      <c r="S590" s="232"/>
      <c r="T590" s="233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T590" s="234" t="s">
        <v>130</v>
      </c>
      <c r="AU590" s="234" t="s">
        <v>84</v>
      </c>
      <c r="AV590" s="13" t="s">
        <v>84</v>
      </c>
      <c r="AW590" s="13" t="s">
        <v>36</v>
      </c>
      <c r="AX590" s="13" t="s">
        <v>74</v>
      </c>
      <c r="AY590" s="234" t="s">
        <v>120</v>
      </c>
    </row>
    <row r="591" s="13" customFormat="1">
      <c r="A591" s="13"/>
      <c r="B591" s="224"/>
      <c r="C591" s="225"/>
      <c r="D591" s="219" t="s">
        <v>130</v>
      </c>
      <c r="E591" s="226" t="s">
        <v>21</v>
      </c>
      <c r="F591" s="227" t="s">
        <v>323</v>
      </c>
      <c r="G591" s="225"/>
      <c r="H591" s="228">
        <v>1</v>
      </c>
      <c r="I591" s="229"/>
      <c r="J591" s="225"/>
      <c r="K591" s="225"/>
      <c r="L591" s="230"/>
      <c r="M591" s="231"/>
      <c r="N591" s="232"/>
      <c r="O591" s="232"/>
      <c r="P591" s="232"/>
      <c r="Q591" s="232"/>
      <c r="R591" s="232"/>
      <c r="S591" s="232"/>
      <c r="T591" s="233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T591" s="234" t="s">
        <v>130</v>
      </c>
      <c r="AU591" s="234" t="s">
        <v>84</v>
      </c>
      <c r="AV591" s="13" t="s">
        <v>84</v>
      </c>
      <c r="AW591" s="13" t="s">
        <v>36</v>
      </c>
      <c r="AX591" s="13" t="s">
        <v>74</v>
      </c>
      <c r="AY591" s="234" t="s">
        <v>120</v>
      </c>
    </row>
    <row r="592" s="13" customFormat="1">
      <c r="A592" s="13"/>
      <c r="B592" s="224"/>
      <c r="C592" s="225"/>
      <c r="D592" s="219" t="s">
        <v>130</v>
      </c>
      <c r="E592" s="226" t="s">
        <v>21</v>
      </c>
      <c r="F592" s="227" t="s">
        <v>324</v>
      </c>
      <c r="G592" s="225"/>
      <c r="H592" s="228">
        <v>1</v>
      </c>
      <c r="I592" s="229"/>
      <c r="J592" s="225"/>
      <c r="K592" s="225"/>
      <c r="L592" s="230"/>
      <c r="M592" s="231"/>
      <c r="N592" s="232"/>
      <c r="O592" s="232"/>
      <c r="P592" s="232"/>
      <c r="Q592" s="232"/>
      <c r="R592" s="232"/>
      <c r="S592" s="232"/>
      <c r="T592" s="233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T592" s="234" t="s">
        <v>130</v>
      </c>
      <c r="AU592" s="234" t="s">
        <v>84</v>
      </c>
      <c r="AV592" s="13" t="s">
        <v>84</v>
      </c>
      <c r="AW592" s="13" t="s">
        <v>36</v>
      </c>
      <c r="AX592" s="13" t="s">
        <v>74</v>
      </c>
      <c r="AY592" s="234" t="s">
        <v>120</v>
      </c>
    </row>
    <row r="593" s="13" customFormat="1">
      <c r="A593" s="13"/>
      <c r="B593" s="224"/>
      <c r="C593" s="225"/>
      <c r="D593" s="219" t="s">
        <v>130</v>
      </c>
      <c r="E593" s="226" t="s">
        <v>21</v>
      </c>
      <c r="F593" s="227" t="s">
        <v>325</v>
      </c>
      <c r="G593" s="225"/>
      <c r="H593" s="228">
        <v>1</v>
      </c>
      <c r="I593" s="229"/>
      <c r="J593" s="225"/>
      <c r="K593" s="225"/>
      <c r="L593" s="230"/>
      <c r="M593" s="231"/>
      <c r="N593" s="232"/>
      <c r="O593" s="232"/>
      <c r="P593" s="232"/>
      <c r="Q593" s="232"/>
      <c r="R593" s="232"/>
      <c r="S593" s="232"/>
      <c r="T593" s="233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T593" s="234" t="s">
        <v>130</v>
      </c>
      <c r="AU593" s="234" t="s">
        <v>84</v>
      </c>
      <c r="AV593" s="13" t="s">
        <v>84</v>
      </c>
      <c r="AW593" s="13" t="s">
        <v>36</v>
      </c>
      <c r="AX593" s="13" t="s">
        <v>74</v>
      </c>
      <c r="AY593" s="234" t="s">
        <v>120</v>
      </c>
    </row>
    <row r="594" s="13" customFormat="1">
      <c r="A594" s="13"/>
      <c r="B594" s="224"/>
      <c r="C594" s="225"/>
      <c r="D594" s="219" t="s">
        <v>130</v>
      </c>
      <c r="E594" s="226" t="s">
        <v>21</v>
      </c>
      <c r="F594" s="227" t="s">
        <v>326</v>
      </c>
      <c r="G594" s="225"/>
      <c r="H594" s="228">
        <v>1</v>
      </c>
      <c r="I594" s="229"/>
      <c r="J594" s="225"/>
      <c r="K594" s="225"/>
      <c r="L594" s="230"/>
      <c r="M594" s="231"/>
      <c r="N594" s="232"/>
      <c r="O594" s="232"/>
      <c r="P594" s="232"/>
      <c r="Q594" s="232"/>
      <c r="R594" s="232"/>
      <c r="S594" s="232"/>
      <c r="T594" s="233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T594" s="234" t="s">
        <v>130</v>
      </c>
      <c r="AU594" s="234" t="s">
        <v>84</v>
      </c>
      <c r="AV594" s="13" t="s">
        <v>84</v>
      </c>
      <c r="AW594" s="13" t="s">
        <v>36</v>
      </c>
      <c r="AX594" s="13" t="s">
        <v>74</v>
      </c>
      <c r="AY594" s="234" t="s">
        <v>120</v>
      </c>
    </row>
    <row r="595" s="14" customFormat="1">
      <c r="A595" s="14"/>
      <c r="B595" s="235"/>
      <c r="C595" s="236"/>
      <c r="D595" s="219" t="s">
        <v>130</v>
      </c>
      <c r="E595" s="237" t="s">
        <v>21</v>
      </c>
      <c r="F595" s="238" t="s">
        <v>133</v>
      </c>
      <c r="G595" s="236"/>
      <c r="H595" s="239">
        <v>12</v>
      </c>
      <c r="I595" s="240"/>
      <c r="J595" s="236"/>
      <c r="K595" s="236"/>
      <c r="L595" s="241"/>
      <c r="M595" s="242"/>
      <c r="N595" s="243"/>
      <c r="O595" s="243"/>
      <c r="P595" s="243"/>
      <c r="Q595" s="243"/>
      <c r="R595" s="243"/>
      <c r="S595" s="243"/>
      <c r="T595" s="244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T595" s="245" t="s">
        <v>130</v>
      </c>
      <c r="AU595" s="245" t="s">
        <v>84</v>
      </c>
      <c r="AV595" s="14" t="s">
        <v>127</v>
      </c>
      <c r="AW595" s="14" t="s">
        <v>36</v>
      </c>
      <c r="AX595" s="14" t="s">
        <v>79</v>
      </c>
      <c r="AY595" s="245" t="s">
        <v>120</v>
      </c>
    </row>
    <row r="596" s="2" customFormat="1" ht="37.8" customHeight="1">
      <c r="A596" s="41"/>
      <c r="B596" s="42"/>
      <c r="C596" s="206" t="s">
        <v>634</v>
      </c>
      <c r="D596" s="206" t="s">
        <v>123</v>
      </c>
      <c r="E596" s="207" t="s">
        <v>635</v>
      </c>
      <c r="F596" s="208" t="s">
        <v>636</v>
      </c>
      <c r="G596" s="209" t="s">
        <v>175</v>
      </c>
      <c r="H596" s="210">
        <v>1.764</v>
      </c>
      <c r="I596" s="211"/>
      <c r="J596" s="212">
        <f>ROUND(I596*H596,2)</f>
        <v>0</v>
      </c>
      <c r="K596" s="208" t="s">
        <v>136</v>
      </c>
      <c r="L596" s="47"/>
      <c r="M596" s="213" t="s">
        <v>21</v>
      </c>
      <c r="N596" s="214" t="s">
        <v>45</v>
      </c>
      <c r="O596" s="87"/>
      <c r="P596" s="215">
        <f>O596*H596</f>
        <v>0</v>
      </c>
      <c r="Q596" s="215">
        <v>0</v>
      </c>
      <c r="R596" s="215">
        <f>Q596*H596</f>
        <v>0</v>
      </c>
      <c r="S596" s="215">
        <v>0.045999999999999999</v>
      </c>
      <c r="T596" s="216">
        <f>S596*H596</f>
        <v>0.081143999999999994</v>
      </c>
      <c r="U596" s="41"/>
      <c r="V596" s="41"/>
      <c r="W596" s="41"/>
      <c r="X596" s="41"/>
      <c r="Y596" s="41"/>
      <c r="Z596" s="41"/>
      <c r="AA596" s="41"/>
      <c r="AB596" s="41"/>
      <c r="AC596" s="41"/>
      <c r="AD596" s="41"/>
      <c r="AE596" s="41"/>
      <c r="AR596" s="217" t="s">
        <v>127</v>
      </c>
      <c r="AT596" s="217" t="s">
        <v>123</v>
      </c>
      <c r="AU596" s="217" t="s">
        <v>84</v>
      </c>
      <c r="AY596" s="19" t="s">
        <v>120</v>
      </c>
      <c r="BE596" s="218">
        <f>IF(N596="základní",J596,0)</f>
        <v>0</v>
      </c>
      <c r="BF596" s="218">
        <f>IF(N596="snížená",J596,0)</f>
        <v>0</v>
      </c>
      <c r="BG596" s="218">
        <f>IF(N596="zákl. přenesená",J596,0)</f>
        <v>0</v>
      </c>
      <c r="BH596" s="218">
        <f>IF(N596="sníž. přenesená",J596,0)</f>
        <v>0</v>
      </c>
      <c r="BI596" s="218">
        <f>IF(N596="nulová",J596,0)</f>
        <v>0</v>
      </c>
      <c r="BJ596" s="19" t="s">
        <v>79</v>
      </c>
      <c r="BK596" s="218">
        <f>ROUND(I596*H596,2)</f>
        <v>0</v>
      </c>
      <c r="BL596" s="19" t="s">
        <v>127</v>
      </c>
      <c r="BM596" s="217" t="s">
        <v>637</v>
      </c>
    </row>
    <row r="597" s="2" customFormat="1">
      <c r="A597" s="41"/>
      <c r="B597" s="42"/>
      <c r="C597" s="43"/>
      <c r="D597" s="219" t="s">
        <v>129</v>
      </c>
      <c r="E597" s="43"/>
      <c r="F597" s="220" t="s">
        <v>638</v>
      </c>
      <c r="G597" s="43"/>
      <c r="H597" s="43"/>
      <c r="I597" s="221"/>
      <c r="J597" s="43"/>
      <c r="K597" s="43"/>
      <c r="L597" s="47"/>
      <c r="M597" s="222"/>
      <c r="N597" s="223"/>
      <c r="O597" s="87"/>
      <c r="P597" s="87"/>
      <c r="Q597" s="87"/>
      <c r="R597" s="87"/>
      <c r="S597" s="87"/>
      <c r="T597" s="88"/>
      <c r="U597" s="41"/>
      <c r="V597" s="41"/>
      <c r="W597" s="41"/>
      <c r="X597" s="41"/>
      <c r="Y597" s="41"/>
      <c r="Z597" s="41"/>
      <c r="AA597" s="41"/>
      <c r="AB597" s="41"/>
      <c r="AC597" s="41"/>
      <c r="AD597" s="41"/>
      <c r="AE597" s="41"/>
      <c r="AT597" s="19" t="s">
        <v>129</v>
      </c>
      <c r="AU597" s="19" t="s">
        <v>84</v>
      </c>
    </row>
    <row r="598" s="2" customFormat="1">
      <c r="A598" s="41"/>
      <c r="B598" s="42"/>
      <c r="C598" s="43"/>
      <c r="D598" s="246" t="s">
        <v>139</v>
      </c>
      <c r="E598" s="43"/>
      <c r="F598" s="247" t="s">
        <v>639</v>
      </c>
      <c r="G598" s="43"/>
      <c r="H598" s="43"/>
      <c r="I598" s="221"/>
      <c r="J598" s="43"/>
      <c r="K598" s="43"/>
      <c r="L598" s="47"/>
      <c r="M598" s="222"/>
      <c r="N598" s="223"/>
      <c r="O598" s="87"/>
      <c r="P598" s="87"/>
      <c r="Q598" s="87"/>
      <c r="R598" s="87"/>
      <c r="S598" s="87"/>
      <c r="T598" s="88"/>
      <c r="U598" s="41"/>
      <c r="V598" s="41"/>
      <c r="W598" s="41"/>
      <c r="X598" s="41"/>
      <c r="Y598" s="41"/>
      <c r="Z598" s="41"/>
      <c r="AA598" s="41"/>
      <c r="AB598" s="41"/>
      <c r="AC598" s="41"/>
      <c r="AD598" s="41"/>
      <c r="AE598" s="41"/>
      <c r="AT598" s="19" t="s">
        <v>139</v>
      </c>
      <c r="AU598" s="19" t="s">
        <v>84</v>
      </c>
    </row>
    <row r="599" s="15" customFormat="1">
      <c r="A599" s="15"/>
      <c r="B599" s="248"/>
      <c r="C599" s="249"/>
      <c r="D599" s="219" t="s">
        <v>130</v>
      </c>
      <c r="E599" s="250" t="s">
        <v>21</v>
      </c>
      <c r="F599" s="251" t="s">
        <v>640</v>
      </c>
      <c r="G599" s="249"/>
      <c r="H599" s="250" t="s">
        <v>21</v>
      </c>
      <c r="I599" s="252"/>
      <c r="J599" s="249"/>
      <c r="K599" s="249"/>
      <c r="L599" s="253"/>
      <c r="M599" s="254"/>
      <c r="N599" s="255"/>
      <c r="O599" s="255"/>
      <c r="P599" s="255"/>
      <c r="Q599" s="255"/>
      <c r="R599" s="255"/>
      <c r="S599" s="255"/>
      <c r="T599" s="256"/>
      <c r="U599" s="15"/>
      <c r="V599" s="15"/>
      <c r="W599" s="15"/>
      <c r="X599" s="15"/>
      <c r="Y599" s="15"/>
      <c r="Z599" s="15"/>
      <c r="AA599" s="15"/>
      <c r="AB599" s="15"/>
      <c r="AC599" s="15"/>
      <c r="AD599" s="15"/>
      <c r="AE599" s="15"/>
      <c r="AT599" s="257" t="s">
        <v>130</v>
      </c>
      <c r="AU599" s="257" t="s">
        <v>84</v>
      </c>
      <c r="AV599" s="15" t="s">
        <v>79</v>
      </c>
      <c r="AW599" s="15" t="s">
        <v>36</v>
      </c>
      <c r="AX599" s="15" t="s">
        <v>74</v>
      </c>
      <c r="AY599" s="257" t="s">
        <v>120</v>
      </c>
    </row>
    <row r="600" s="13" customFormat="1">
      <c r="A600" s="13"/>
      <c r="B600" s="224"/>
      <c r="C600" s="225"/>
      <c r="D600" s="219" t="s">
        <v>130</v>
      </c>
      <c r="E600" s="226" t="s">
        <v>21</v>
      </c>
      <c r="F600" s="227" t="s">
        <v>374</v>
      </c>
      <c r="G600" s="225"/>
      <c r="H600" s="228">
        <v>0.16800000000000001</v>
      </c>
      <c r="I600" s="229"/>
      <c r="J600" s="225"/>
      <c r="K600" s="225"/>
      <c r="L600" s="230"/>
      <c r="M600" s="231"/>
      <c r="N600" s="232"/>
      <c r="O600" s="232"/>
      <c r="P600" s="232"/>
      <c r="Q600" s="232"/>
      <c r="R600" s="232"/>
      <c r="S600" s="232"/>
      <c r="T600" s="233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T600" s="234" t="s">
        <v>130</v>
      </c>
      <c r="AU600" s="234" t="s">
        <v>84</v>
      </c>
      <c r="AV600" s="13" t="s">
        <v>84</v>
      </c>
      <c r="AW600" s="13" t="s">
        <v>36</v>
      </c>
      <c r="AX600" s="13" t="s">
        <v>74</v>
      </c>
      <c r="AY600" s="234" t="s">
        <v>120</v>
      </c>
    </row>
    <row r="601" s="13" customFormat="1">
      <c r="A601" s="13"/>
      <c r="B601" s="224"/>
      <c r="C601" s="225"/>
      <c r="D601" s="219" t="s">
        <v>130</v>
      </c>
      <c r="E601" s="226" t="s">
        <v>21</v>
      </c>
      <c r="F601" s="227" t="s">
        <v>375</v>
      </c>
      <c r="G601" s="225"/>
      <c r="H601" s="228">
        <v>0.16800000000000001</v>
      </c>
      <c r="I601" s="229"/>
      <c r="J601" s="225"/>
      <c r="K601" s="225"/>
      <c r="L601" s="230"/>
      <c r="M601" s="231"/>
      <c r="N601" s="232"/>
      <c r="O601" s="232"/>
      <c r="P601" s="232"/>
      <c r="Q601" s="232"/>
      <c r="R601" s="232"/>
      <c r="S601" s="232"/>
      <c r="T601" s="233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T601" s="234" t="s">
        <v>130</v>
      </c>
      <c r="AU601" s="234" t="s">
        <v>84</v>
      </c>
      <c r="AV601" s="13" t="s">
        <v>84</v>
      </c>
      <c r="AW601" s="13" t="s">
        <v>36</v>
      </c>
      <c r="AX601" s="13" t="s">
        <v>74</v>
      </c>
      <c r="AY601" s="234" t="s">
        <v>120</v>
      </c>
    </row>
    <row r="602" s="13" customFormat="1">
      <c r="A602" s="13"/>
      <c r="B602" s="224"/>
      <c r="C602" s="225"/>
      <c r="D602" s="219" t="s">
        <v>130</v>
      </c>
      <c r="E602" s="226" t="s">
        <v>21</v>
      </c>
      <c r="F602" s="227" t="s">
        <v>376</v>
      </c>
      <c r="G602" s="225"/>
      <c r="H602" s="228">
        <v>1.4279999999999999</v>
      </c>
      <c r="I602" s="229"/>
      <c r="J602" s="225"/>
      <c r="K602" s="225"/>
      <c r="L602" s="230"/>
      <c r="M602" s="231"/>
      <c r="N602" s="232"/>
      <c r="O602" s="232"/>
      <c r="P602" s="232"/>
      <c r="Q602" s="232"/>
      <c r="R602" s="232"/>
      <c r="S602" s="232"/>
      <c r="T602" s="233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T602" s="234" t="s">
        <v>130</v>
      </c>
      <c r="AU602" s="234" t="s">
        <v>84</v>
      </c>
      <c r="AV602" s="13" t="s">
        <v>84</v>
      </c>
      <c r="AW602" s="13" t="s">
        <v>36</v>
      </c>
      <c r="AX602" s="13" t="s">
        <v>74</v>
      </c>
      <c r="AY602" s="234" t="s">
        <v>120</v>
      </c>
    </row>
    <row r="603" s="14" customFormat="1">
      <c r="A603" s="14"/>
      <c r="B603" s="235"/>
      <c r="C603" s="236"/>
      <c r="D603" s="219" t="s">
        <v>130</v>
      </c>
      <c r="E603" s="237" t="s">
        <v>21</v>
      </c>
      <c r="F603" s="238" t="s">
        <v>133</v>
      </c>
      <c r="G603" s="236"/>
      <c r="H603" s="239">
        <v>1.764</v>
      </c>
      <c r="I603" s="240"/>
      <c r="J603" s="236"/>
      <c r="K603" s="236"/>
      <c r="L603" s="241"/>
      <c r="M603" s="242"/>
      <c r="N603" s="243"/>
      <c r="O603" s="243"/>
      <c r="P603" s="243"/>
      <c r="Q603" s="243"/>
      <c r="R603" s="243"/>
      <c r="S603" s="243"/>
      <c r="T603" s="244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T603" s="245" t="s">
        <v>130</v>
      </c>
      <c r="AU603" s="245" t="s">
        <v>84</v>
      </c>
      <c r="AV603" s="14" t="s">
        <v>127</v>
      </c>
      <c r="AW603" s="14" t="s">
        <v>36</v>
      </c>
      <c r="AX603" s="14" t="s">
        <v>79</v>
      </c>
      <c r="AY603" s="245" t="s">
        <v>120</v>
      </c>
    </row>
    <row r="604" s="12" customFormat="1" ht="22.8" customHeight="1">
      <c r="A604" s="12"/>
      <c r="B604" s="190"/>
      <c r="C604" s="191"/>
      <c r="D604" s="192" t="s">
        <v>73</v>
      </c>
      <c r="E604" s="204" t="s">
        <v>641</v>
      </c>
      <c r="F604" s="204" t="s">
        <v>642</v>
      </c>
      <c r="G604" s="191"/>
      <c r="H604" s="191"/>
      <c r="I604" s="194"/>
      <c r="J604" s="205">
        <f>BK604</f>
        <v>0</v>
      </c>
      <c r="K604" s="191"/>
      <c r="L604" s="196"/>
      <c r="M604" s="197"/>
      <c r="N604" s="198"/>
      <c r="O604" s="198"/>
      <c r="P604" s="199">
        <f>SUM(P605:P628)</f>
        <v>0</v>
      </c>
      <c r="Q604" s="198"/>
      <c r="R604" s="199">
        <f>SUM(R605:R628)</f>
        <v>0</v>
      </c>
      <c r="S604" s="198"/>
      <c r="T604" s="200">
        <f>SUM(T605:T628)</f>
        <v>0</v>
      </c>
      <c r="U604" s="12"/>
      <c r="V604" s="12"/>
      <c r="W604" s="12"/>
      <c r="X604" s="12"/>
      <c r="Y604" s="12"/>
      <c r="Z604" s="12"/>
      <c r="AA604" s="12"/>
      <c r="AB604" s="12"/>
      <c r="AC604" s="12"/>
      <c r="AD604" s="12"/>
      <c r="AE604" s="12"/>
      <c r="AR604" s="201" t="s">
        <v>79</v>
      </c>
      <c r="AT604" s="202" t="s">
        <v>73</v>
      </c>
      <c r="AU604" s="202" t="s">
        <v>79</v>
      </c>
      <c r="AY604" s="201" t="s">
        <v>120</v>
      </c>
      <c r="BK604" s="203">
        <f>SUM(BK605:BK628)</f>
        <v>0</v>
      </c>
    </row>
    <row r="605" s="2" customFormat="1" ht="24.15" customHeight="1">
      <c r="A605" s="41"/>
      <c r="B605" s="42"/>
      <c r="C605" s="206" t="s">
        <v>643</v>
      </c>
      <c r="D605" s="206" t="s">
        <v>123</v>
      </c>
      <c r="E605" s="207" t="s">
        <v>644</v>
      </c>
      <c r="F605" s="208" t="s">
        <v>645</v>
      </c>
      <c r="G605" s="209" t="s">
        <v>646</v>
      </c>
      <c r="H605" s="210">
        <v>17.256</v>
      </c>
      <c r="I605" s="211"/>
      <c r="J605" s="212">
        <f>ROUND(I605*H605,2)</f>
        <v>0</v>
      </c>
      <c r="K605" s="208" t="s">
        <v>136</v>
      </c>
      <c r="L605" s="47"/>
      <c r="M605" s="213" t="s">
        <v>21</v>
      </c>
      <c r="N605" s="214" t="s">
        <v>45</v>
      </c>
      <c r="O605" s="87"/>
      <c r="P605" s="215">
        <f>O605*H605</f>
        <v>0</v>
      </c>
      <c r="Q605" s="215">
        <v>0</v>
      </c>
      <c r="R605" s="215">
        <f>Q605*H605</f>
        <v>0</v>
      </c>
      <c r="S605" s="215">
        <v>0</v>
      </c>
      <c r="T605" s="216">
        <f>S605*H605</f>
        <v>0</v>
      </c>
      <c r="U605" s="41"/>
      <c r="V605" s="41"/>
      <c r="W605" s="41"/>
      <c r="X605" s="41"/>
      <c r="Y605" s="41"/>
      <c r="Z605" s="41"/>
      <c r="AA605" s="41"/>
      <c r="AB605" s="41"/>
      <c r="AC605" s="41"/>
      <c r="AD605" s="41"/>
      <c r="AE605" s="41"/>
      <c r="AR605" s="217" t="s">
        <v>127</v>
      </c>
      <c r="AT605" s="217" t="s">
        <v>123</v>
      </c>
      <c r="AU605" s="217" t="s">
        <v>84</v>
      </c>
      <c r="AY605" s="19" t="s">
        <v>120</v>
      </c>
      <c r="BE605" s="218">
        <f>IF(N605="základní",J605,0)</f>
        <v>0</v>
      </c>
      <c r="BF605" s="218">
        <f>IF(N605="snížená",J605,0)</f>
        <v>0</v>
      </c>
      <c r="BG605" s="218">
        <f>IF(N605="zákl. přenesená",J605,0)</f>
        <v>0</v>
      </c>
      <c r="BH605" s="218">
        <f>IF(N605="sníž. přenesená",J605,0)</f>
        <v>0</v>
      </c>
      <c r="BI605" s="218">
        <f>IF(N605="nulová",J605,0)</f>
        <v>0</v>
      </c>
      <c r="BJ605" s="19" t="s">
        <v>79</v>
      </c>
      <c r="BK605" s="218">
        <f>ROUND(I605*H605,2)</f>
        <v>0</v>
      </c>
      <c r="BL605" s="19" t="s">
        <v>127</v>
      </c>
      <c r="BM605" s="217" t="s">
        <v>647</v>
      </c>
    </row>
    <row r="606" s="2" customFormat="1">
      <c r="A606" s="41"/>
      <c r="B606" s="42"/>
      <c r="C606" s="43"/>
      <c r="D606" s="219" t="s">
        <v>129</v>
      </c>
      <c r="E606" s="43"/>
      <c r="F606" s="220" t="s">
        <v>648</v>
      </c>
      <c r="G606" s="43"/>
      <c r="H606" s="43"/>
      <c r="I606" s="221"/>
      <c r="J606" s="43"/>
      <c r="K606" s="43"/>
      <c r="L606" s="47"/>
      <c r="M606" s="222"/>
      <c r="N606" s="223"/>
      <c r="O606" s="87"/>
      <c r="P606" s="87"/>
      <c r="Q606" s="87"/>
      <c r="R606" s="87"/>
      <c r="S606" s="87"/>
      <c r="T606" s="88"/>
      <c r="U606" s="41"/>
      <c r="V606" s="41"/>
      <c r="W606" s="41"/>
      <c r="X606" s="41"/>
      <c r="Y606" s="41"/>
      <c r="Z606" s="41"/>
      <c r="AA606" s="41"/>
      <c r="AB606" s="41"/>
      <c r="AC606" s="41"/>
      <c r="AD606" s="41"/>
      <c r="AE606" s="41"/>
      <c r="AT606" s="19" t="s">
        <v>129</v>
      </c>
      <c r="AU606" s="19" t="s">
        <v>84</v>
      </c>
    </row>
    <row r="607" s="2" customFormat="1">
      <c r="A607" s="41"/>
      <c r="B607" s="42"/>
      <c r="C607" s="43"/>
      <c r="D607" s="246" t="s">
        <v>139</v>
      </c>
      <c r="E607" s="43"/>
      <c r="F607" s="247" t="s">
        <v>649</v>
      </c>
      <c r="G607" s="43"/>
      <c r="H607" s="43"/>
      <c r="I607" s="221"/>
      <c r="J607" s="43"/>
      <c r="K607" s="43"/>
      <c r="L607" s="47"/>
      <c r="M607" s="222"/>
      <c r="N607" s="223"/>
      <c r="O607" s="87"/>
      <c r="P607" s="87"/>
      <c r="Q607" s="87"/>
      <c r="R607" s="87"/>
      <c r="S607" s="87"/>
      <c r="T607" s="88"/>
      <c r="U607" s="41"/>
      <c r="V607" s="41"/>
      <c r="W607" s="41"/>
      <c r="X607" s="41"/>
      <c r="Y607" s="41"/>
      <c r="Z607" s="41"/>
      <c r="AA607" s="41"/>
      <c r="AB607" s="41"/>
      <c r="AC607" s="41"/>
      <c r="AD607" s="41"/>
      <c r="AE607" s="41"/>
      <c r="AT607" s="19" t="s">
        <v>139</v>
      </c>
      <c r="AU607" s="19" t="s">
        <v>84</v>
      </c>
    </row>
    <row r="608" s="2" customFormat="1" ht="33" customHeight="1">
      <c r="A608" s="41"/>
      <c r="B608" s="42"/>
      <c r="C608" s="206" t="s">
        <v>650</v>
      </c>
      <c r="D608" s="206" t="s">
        <v>123</v>
      </c>
      <c r="E608" s="207" t="s">
        <v>651</v>
      </c>
      <c r="F608" s="208" t="s">
        <v>652</v>
      </c>
      <c r="G608" s="209" t="s">
        <v>646</v>
      </c>
      <c r="H608" s="210">
        <v>86.280000000000001</v>
      </c>
      <c r="I608" s="211"/>
      <c r="J608" s="212">
        <f>ROUND(I608*H608,2)</f>
        <v>0</v>
      </c>
      <c r="K608" s="208" t="s">
        <v>136</v>
      </c>
      <c r="L608" s="47"/>
      <c r="M608" s="213" t="s">
        <v>21</v>
      </c>
      <c r="N608" s="214" t="s">
        <v>45</v>
      </c>
      <c r="O608" s="87"/>
      <c r="P608" s="215">
        <f>O608*H608</f>
        <v>0</v>
      </c>
      <c r="Q608" s="215">
        <v>0</v>
      </c>
      <c r="R608" s="215">
        <f>Q608*H608</f>
        <v>0</v>
      </c>
      <c r="S608" s="215">
        <v>0</v>
      </c>
      <c r="T608" s="216">
        <f>S608*H608</f>
        <v>0</v>
      </c>
      <c r="U608" s="41"/>
      <c r="V608" s="41"/>
      <c r="W608" s="41"/>
      <c r="X608" s="41"/>
      <c r="Y608" s="41"/>
      <c r="Z608" s="41"/>
      <c r="AA608" s="41"/>
      <c r="AB608" s="41"/>
      <c r="AC608" s="41"/>
      <c r="AD608" s="41"/>
      <c r="AE608" s="41"/>
      <c r="AR608" s="217" t="s">
        <v>127</v>
      </c>
      <c r="AT608" s="217" t="s">
        <v>123</v>
      </c>
      <c r="AU608" s="217" t="s">
        <v>84</v>
      </c>
      <c r="AY608" s="19" t="s">
        <v>120</v>
      </c>
      <c r="BE608" s="218">
        <f>IF(N608="základní",J608,0)</f>
        <v>0</v>
      </c>
      <c r="BF608" s="218">
        <f>IF(N608="snížená",J608,0)</f>
        <v>0</v>
      </c>
      <c r="BG608" s="218">
        <f>IF(N608="zákl. přenesená",J608,0)</f>
        <v>0</v>
      </c>
      <c r="BH608" s="218">
        <f>IF(N608="sníž. přenesená",J608,0)</f>
        <v>0</v>
      </c>
      <c r="BI608" s="218">
        <f>IF(N608="nulová",J608,0)</f>
        <v>0</v>
      </c>
      <c r="BJ608" s="19" t="s">
        <v>79</v>
      </c>
      <c r="BK608" s="218">
        <f>ROUND(I608*H608,2)</f>
        <v>0</v>
      </c>
      <c r="BL608" s="19" t="s">
        <v>127</v>
      </c>
      <c r="BM608" s="217" t="s">
        <v>653</v>
      </c>
    </row>
    <row r="609" s="2" customFormat="1">
      <c r="A609" s="41"/>
      <c r="B609" s="42"/>
      <c r="C609" s="43"/>
      <c r="D609" s="219" t="s">
        <v>129</v>
      </c>
      <c r="E609" s="43"/>
      <c r="F609" s="220" t="s">
        <v>654</v>
      </c>
      <c r="G609" s="43"/>
      <c r="H609" s="43"/>
      <c r="I609" s="221"/>
      <c r="J609" s="43"/>
      <c r="K609" s="43"/>
      <c r="L609" s="47"/>
      <c r="M609" s="222"/>
      <c r="N609" s="223"/>
      <c r="O609" s="87"/>
      <c r="P609" s="87"/>
      <c r="Q609" s="87"/>
      <c r="R609" s="87"/>
      <c r="S609" s="87"/>
      <c r="T609" s="88"/>
      <c r="U609" s="41"/>
      <c r="V609" s="41"/>
      <c r="W609" s="41"/>
      <c r="X609" s="41"/>
      <c r="Y609" s="41"/>
      <c r="Z609" s="41"/>
      <c r="AA609" s="41"/>
      <c r="AB609" s="41"/>
      <c r="AC609" s="41"/>
      <c r="AD609" s="41"/>
      <c r="AE609" s="41"/>
      <c r="AT609" s="19" t="s">
        <v>129</v>
      </c>
      <c r="AU609" s="19" t="s">
        <v>84</v>
      </c>
    </row>
    <row r="610" s="2" customFormat="1">
      <c r="A610" s="41"/>
      <c r="B610" s="42"/>
      <c r="C610" s="43"/>
      <c r="D610" s="246" t="s">
        <v>139</v>
      </c>
      <c r="E610" s="43"/>
      <c r="F610" s="247" t="s">
        <v>655</v>
      </c>
      <c r="G610" s="43"/>
      <c r="H610" s="43"/>
      <c r="I610" s="221"/>
      <c r="J610" s="43"/>
      <c r="K610" s="43"/>
      <c r="L610" s="47"/>
      <c r="M610" s="222"/>
      <c r="N610" s="223"/>
      <c r="O610" s="87"/>
      <c r="P610" s="87"/>
      <c r="Q610" s="87"/>
      <c r="R610" s="87"/>
      <c r="S610" s="87"/>
      <c r="T610" s="88"/>
      <c r="U610" s="41"/>
      <c r="V610" s="41"/>
      <c r="W610" s="41"/>
      <c r="X610" s="41"/>
      <c r="Y610" s="41"/>
      <c r="Z610" s="41"/>
      <c r="AA610" s="41"/>
      <c r="AB610" s="41"/>
      <c r="AC610" s="41"/>
      <c r="AD610" s="41"/>
      <c r="AE610" s="41"/>
      <c r="AT610" s="19" t="s">
        <v>139</v>
      </c>
      <c r="AU610" s="19" t="s">
        <v>84</v>
      </c>
    </row>
    <row r="611" s="13" customFormat="1">
      <c r="A611" s="13"/>
      <c r="B611" s="224"/>
      <c r="C611" s="225"/>
      <c r="D611" s="219" t="s">
        <v>130</v>
      </c>
      <c r="E611" s="225"/>
      <c r="F611" s="227" t="s">
        <v>656</v>
      </c>
      <c r="G611" s="225"/>
      <c r="H611" s="228">
        <v>86.280000000000001</v>
      </c>
      <c r="I611" s="229"/>
      <c r="J611" s="225"/>
      <c r="K611" s="225"/>
      <c r="L611" s="230"/>
      <c r="M611" s="231"/>
      <c r="N611" s="232"/>
      <c r="O611" s="232"/>
      <c r="P611" s="232"/>
      <c r="Q611" s="232"/>
      <c r="R611" s="232"/>
      <c r="S611" s="232"/>
      <c r="T611" s="233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T611" s="234" t="s">
        <v>130</v>
      </c>
      <c r="AU611" s="234" t="s">
        <v>84</v>
      </c>
      <c r="AV611" s="13" t="s">
        <v>84</v>
      </c>
      <c r="AW611" s="13" t="s">
        <v>4</v>
      </c>
      <c r="AX611" s="13" t="s">
        <v>79</v>
      </c>
      <c r="AY611" s="234" t="s">
        <v>120</v>
      </c>
    </row>
    <row r="612" s="2" customFormat="1" ht="24.15" customHeight="1">
      <c r="A612" s="41"/>
      <c r="B612" s="42"/>
      <c r="C612" s="206" t="s">
        <v>657</v>
      </c>
      <c r="D612" s="206" t="s">
        <v>123</v>
      </c>
      <c r="E612" s="207" t="s">
        <v>658</v>
      </c>
      <c r="F612" s="208" t="s">
        <v>659</v>
      </c>
      <c r="G612" s="209" t="s">
        <v>646</v>
      </c>
      <c r="H612" s="210">
        <v>17.256</v>
      </c>
      <c r="I612" s="211"/>
      <c r="J612" s="212">
        <f>ROUND(I612*H612,2)</f>
        <v>0</v>
      </c>
      <c r="K612" s="208" t="s">
        <v>136</v>
      </c>
      <c r="L612" s="47"/>
      <c r="M612" s="213" t="s">
        <v>21</v>
      </c>
      <c r="N612" s="214" t="s">
        <v>45</v>
      </c>
      <c r="O612" s="87"/>
      <c r="P612" s="215">
        <f>O612*H612</f>
        <v>0</v>
      </c>
      <c r="Q612" s="215">
        <v>0</v>
      </c>
      <c r="R612" s="215">
        <f>Q612*H612</f>
        <v>0</v>
      </c>
      <c r="S612" s="215">
        <v>0</v>
      </c>
      <c r="T612" s="216">
        <f>S612*H612</f>
        <v>0</v>
      </c>
      <c r="U612" s="41"/>
      <c r="V612" s="41"/>
      <c r="W612" s="41"/>
      <c r="X612" s="41"/>
      <c r="Y612" s="41"/>
      <c r="Z612" s="41"/>
      <c r="AA612" s="41"/>
      <c r="AB612" s="41"/>
      <c r="AC612" s="41"/>
      <c r="AD612" s="41"/>
      <c r="AE612" s="41"/>
      <c r="AR612" s="217" t="s">
        <v>127</v>
      </c>
      <c r="AT612" s="217" t="s">
        <v>123</v>
      </c>
      <c r="AU612" s="217" t="s">
        <v>84</v>
      </c>
      <c r="AY612" s="19" t="s">
        <v>120</v>
      </c>
      <c r="BE612" s="218">
        <f>IF(N612="základní",J612,0)</f>
        <v>0</v>
      </c>
      <c r="BF612" s="218">
        <f>IF(N612="snížená",J612,0)</f>
        <v>0</v>
      </c>
      <c r="BG612" s="218">
        <f>IF(N612="zákl. přenesená",J612,0)</f>
        <v>0</v>
      </c>
      <c r="BH612" s="218">
        <f>IF(N612="sníž. přenesená",J612,0)</f>
        <v>0</v>
      </c>
      <c r="BI612" s="218">
        <f>IF(N612="nulová",J612,0)</f>
        <v>0</v>
      </c>
      <c r="BJ612" s="19" t="s">
        <v>79</v>
      </c>
      <c r="BK612" s="218">
        <f>ROUND(I612*H612,2)</f>
        <v>0</v>
      </c>
      <c r="BL612" s="19" t="s">
        <v>127</v>
      </c>
      <c r="BM612" s="217" t="s">
        <v>660</v>
      </c>
    </row>
    <row r="613" s="2" customFormat="1">
      <c r="A613" s="41"/>
      <c r="B613" s="42"/>
      <c r="C613" s="43"/>
      <c r="D613" s="219" t="s">
        <v>129</v>
      </c>
      <c r="E613" s="43"/>
      <c r="F613" s="220" t="s">
        <v>661</v>
      </c>
      <c r="G613" s="43"/>
      <c r="H613" s="43"/>
      <c r="I613" s="221"/>
      <c r="J613" s="43"/>
      <c r="K613" s="43"/>
      <c r="L613" s="47"/>
      <c r="M613" s="222"/>
      <c r="N613" s="223"/>
      <c r="O613" s="87"/>
      <c r="P613" s="87"/>
      <c r="Q613" s="87"/>
      <c r="R613" s="87"/>
      <c r="S613" s="87"/>
      <c r="T613" s="88"/>
      <c r="U613" s="41"/>
      <c r="V613" s="41"/>
      <c r="W613" s="41"/>
      <c r="X613" s="41"/>
      <c r="Y613" s="41"/>
      <c r="Z613" s="41"/>
      <c r="AA613" s="41"/>
      <c r="AB613" s="41"/>
      <c r="AC613" s="41"/>
      <c r="AD613" s="41"/>
      <c r="AE613" s="41"/>
      <c r="AT613" s="19" t="s">
        <v>129</v>
      </c>
      <c r="AU613" s="19" t="s">
        <v>84</v>
      </c>
    </row>
    <row r="614" s="2" customFormat="1">
      <c r="A614" s="41"/>
      <c r="B614" s="42"/>
      <c r="C614" s="43"/>
      <c r="D614" s="246" t="s">
        <v>139</v>
      </c>
      <c r="E614" s="43"/>
      <c r="F614" s="247" t="s">
        <v>662</v>
      </c>
      <c r="G614" s="43"/>
      <c r="H614" s="43"/>
      <c r="I614" s="221"/>
      <c r="J614" s="43"/>
      <c r="K614" s="43"/>
      <c r="L614" s="47"/>
      <c r="M614" s="222"/>
      <c r="N614" s="223"/>
      <c r="O614" s="87"/>
      <c r="P614" s="87"/>
      <c r="Q614" s="87"/>
      <c r="R614" s="87"/>
      <c r="S614" s="87"/>
      <c r="T614" s="88"/>
      <c r="U614" s="41"/>
      <c r="V614" s="41"/>
      <c r="W614" s="41"/>
      <c r="X614" s="41"/>
      <c r="Y614" s="41"/>
      <c r="Z614" s="41"/>
      <c r="AA614" s="41"/>
      <c r="AB614" s="41"/>
      <c r="AC614" s="41"/>
      <c r="AD614" s="41"/>
      <c r="AE614" s="41"/>
      <c r="AT614" s="19" t="s">
        <v>139</v>
      </c>
      <c r="AU614" s="19" t="s">
        <v>84</v>
      </c>
    </row>
    <row r="615" s="2" customFormat="1" ht="24.15" customHeight="1">
      <c r="A615" s="41"/>
      <c r="B615" s="42"/>
      <c r="C615" s="206" t="s">
        <v>663</v>
      </c>
      <c r="D615" s="206" t="s">
        <v>123</v>
      </c>
      <c r="E615" s="207" t="s">
        <v>664</v>
      </c>
      <c r="F615" s="208" t="s">
        <v>665</v>
      </c>
      <c r="G615" s="209" t="s">
        <v>646</v>
      </c>
      <c r="H615" s="210">
        <v>327.86399999999998</v>
      </c>
      <c r="I615" s="211"/>
      <c r="J615" s="212">
        <f>ROUND(I615*H615,2)</f>
        <v>0</v>
      </c>
      <c r="K615" s="208" t="s">
        <v>136</v>
      </c>
      <c r="L615" s="47"/>
      <c r="M615" s="213" t="s">
        <v>21</v>
      </c>
      <c r="N615" s="214" t="s">
        <v>45</v>
      </c>
      <c r="O615" s="87"/>
      <c r="P615" s="215">
        <f>O615*H615</f>
        <v>0</v>
      </c>
      <c r="Q615" s="215">
        <v>0</v>
      </c>
      <c r="R615" s="215">
        <f>Q615*H615</f>
        <v>0</v>
      </c>
      <c r="S615" s="215">
        <v>0</v>
      </c>
      <c r="T615" s="216">
        <f>S615*H615</f>
        <v>0</v>
      </c>
      <c r="U615" s="41"/>
      <c r="V615" s="41"/>
      <c r="W615" s="41"/>
      <c r="X615" s="41"/>
      <c r="Y615" s="41"/>
      <c r="Z615" s="41"/>
      <c r="AA615" s="41"/>
      <c r="AB615" s="41"/>
      <c r="AC615" s="41"/>
      <c r="AD615" s="41"/>
      <c r="AE615" s="41"/>
      <c r="AR615" s="217" t="s">
        <v>127</v>
      </c>
      <c r="AT615" s="217" t="s">
        <v>123</v>
      </c>
      <c r="AU615" s="217" t="s">
        <v>84</v>
      </c>
      <c r="AY615" s="19" t="s">
        <v>120</v>
      </c>
      <c r="BE615" s="218">
        <f>IF(N615="základní",J615,0)</f>
        <v>0</v>
      </c>
      <c r="BF615" s="218">
        <f>IF(N615="snížená",J615,0)</f>
        <v>0</v>
      </c>
      <c r="BG615" s="218">
        <f>IF(N615="zákl. přenesená",J615,0)</f>
        <v>0</v>
      </c>
      <c r="BH615" s="218">
        <f>IF(N615="sníž. přenesená",J615,0)</f>
        <v>0</v>
      </c>
      <c r="BI615" s="218">
        <f>IF(N615="nulová",J615,0)</f>
        <v>0</v>
      </c>
      <c r="BJ615" s="19" t="s">
        <v>79</v>
      </c>
      <c r="BK615" s="218">
        <f>ROUND(I615*H615,2)</f>
        <v>0</v>
      </c>
      <c r="BL615" s="19" t="s">
        <v>127</v>
      </c>
      <c r="BM615" s="217" t="s">
        <v>666</v>
      </c>
    </row>
    <row r="616" s="2" customFormat="1">
      <c r="A616" s="41"/>
      <c r="B616" s="42"/>
      <c r="C616" s="43"/>
      <c r="D616" s="219" t="s">
        <v>129</v>
      </c>
      <c r="E616" s="43"/>
      <c r="F616" s="220" t="s">
        <v>667</v>
      </c>
      <c r="G616" s="43"/>
      <c r="H616" s="43"/>
      <c r="I616" s="221"/>
      <c r="J616" s="43"/>
      <c r="K616" s="43"/>
      <c r="L616" s="47"/>
      <c r="M616" s="222"/>
      <c r="N616" s="223"/>
      <c r="O616" s="87"/>
      <c r="P616" s="87"/>
      <c r="Q616" s="87"/>
      <c r="R616" s="87"/>
      <c r="S616" s="87"/>
      <c r="T616" s="88"/>
      <c r="U616" s="41"/>
      <c r="V616" s="41"/>
      <c r="W616" s="41"/>
      <c r="X616" s="41"/>
      <c r="Y616" s="41"/>
      <c r="Z616" s="41"/>
      <c r="AA616" s="41"/>
      <c r="AB616" s="41"/>
      <c r="AC616" s="41"/>
      <c r="AD616" s="41"/>
      <c r="AE616" s="41"/>
      <c r="AT616" s="19" t="s">
        <v>129</v>
      </c>
      <c r="AU616" s="19" t="s">
        <v>84</v>
      </c>
    </row>
    <row r="617" s="2" customFormat="1">
      <c r="A617" s="41"/>
      <c r="B617" s="42"/>
      <c r="C617" s="43"/>
      <c r="D617" s="246" t="s">
        <v>139</v>
      </c>
      <c r="E617" s="43"/>
      <c r="F617" s="247" t="s">
        <v>668</v>
      </c>
      <c r="G617" s="43"/>
      <c r="H617" s="43"/>
      <c r="I617" s="221"/>
      <c r="J617" s="43"/>
      <c r="K617" s="43"/>
      <c r="L617" s="47"/>
      <c r="M617" s="222"/>
      <c r="N617" s="223"/>
      <c r="O617" s="87"/>
      <c r="P617" s="87"/>
      <c r="Q617" s="87"/>
      <c r="R617" s="87"/>
      <c r="S617" s="87"/>
      <c r="T617" s="88"/>
      <c r="U617" s="41"/>
      <c r="V617" s="41"/>
      <c r="W617" s="41"/>
      <c r="X617" s="41"/>
      <c r="Y617" s="41"/>
      <c r="Z617" s="41"/>
      <c r="AA617" s="41"/>
      <c r="AB617" s="41"/>
      <c r="AC617" s="41"/>
      <c r="AD617" s="41"/>
      <c r="AE617" s="41"/>
      <c r="AT617" s="19" t="s">
        <v>139</v>
      </c>
      <c r="AU617" s="19" t="s">
        <v>84</v>
      </c>
    </row>
    <row r="618" s="13" customFormat="1">
      <c r="A618" s="13"/>
      <c r="B618" s="224"/>
      <c r="C618" s="225"/>
      <c r="D618" s="219" t="s">
        <v>130</v>
      </c>
      <c r="E618" s="225"/>
      <c r="F618" s="227" t="s">
        <v>669</v>
      </c>
      <c r="G618" s="225"/>
      <c r="H618" s="228">
        <v>327.86399999999998</v>
      </c>
      <c r="I618" s="229"/>
      <c r="J618" s="225"/>
      <c r="K618" s="225"/>
      <c r="L618" s="230"/>
      <c r="M618" s="231"/>
      <c r="N618" s="232"/>
      <c r="O618" s="232"/>
      <c r="P618" s="232"/>
      <c r="Q618" s="232"/>
      <c r="R618" s="232"/>
      <c r="S618" s="232"/>
      <c r="T618" s="233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T618" s="234" t="s">
        <v>130</v>
      </c>
      <c r="AU618" s="234" t="s">
        <v>84</v>
      </c>
      <c r="AV618" s="13" t="s">
        <v>84</v>
      </c>
      <c r="AW618" s="13" t="s">
        <v>4</v>
      </c>
      <c r="AX618" s="13" t="s">
        <v>79</v>
      </c>
      <c r="AY618" s="234" t="s">
        <v>120</v>
      </c>
    </row>
    <row r="619" s="2" customFormat="1" ht="33" customHeight="1">
      <c r="A619" s="41"/>
      <c r="B619" s="42"/>
      <c r="C619" s="206" t="s">
        <v>670</v>
      </c>
      <c r="D619" s="206" t="s">
        <v>123</v>
      </c>
      <c r="E619" s="207" t="s">
        <v>671</v>
      </c>
      <c r="F619" s="208" t="s">
        <v>672</v>
      </c>
      <c r="G619" s="209" t="s">
        <v>646</v>
      </c>
      <c r="H619" s="210">
        <v>15.666</v>
      </c>
      <c r="I619" s="211"/>
      <c r="J619" s="212">
        <f>ROUND(I619*H619,2)</f>
        <v>0</v>
      </c>
      <c r="K619" s="208" t="s">
        <v>136</v>
      </c>
      <c r="L619" s="47"/>
      <c r="M619" s="213" t="s">
        <v>21</v>
      </c>
      <c r="N619" s="214" t="s">
        <v>45</v>
      </c>
      <c r="O619" s="87"/>
      <c r="P619" s="215">
        <f>O619*H619</f>
        <v>0</v>
      </c>
      <c r="Q619" s="215">
        <v>0</v>
      </c>
      <c r="R619" s="215">
        <f>Q619*H619</f>
        <v>0</v>
      </c>
      <c r="S619" s="215">
        <v>0</v>
      </c>
      <c r="T619" s="216">
        <f>S619*H619</f>
        <v>0</v>
      </c>
      <c r="U619" s="41"/>
      <c r="V619" s="41"/>
      <c r="W619" s="41"/>
      <c r="X619" s="41"/>
      <c r="Y619" s="41"/>
      <c r="Z619" s="41"/>
      <c r="AA619" s="41"/>
      <c r="AB619" s="41"/>
      <c r="AC619" s="41"/>
      <c r="AD619" s="41"/>
      <c r="AE619" s="41"/>
      <c r="AR619" s="217" t="s">
        <v>127</v>
      </c>
      <c r="AT619" s="217" t="s">
        <v>123</v>
      </c>
      <c r="AU619" s="217" t="s">
        <v>84</v>
      </c>
      <c r="AY619" s="19" t="s">
        <v>120</v>
      </c>
      <c r="BE619" s="218">
        <f>IF(N619="základní",J619,0)</f>
        <v>0</v>
      </c>
      <c r="BF619" s="218">
        <f>IF(N619="snížená",J619,0)</f>
        <v>0</v>
      </c>
      <c r="BG619" s="218">
        <f>IF(N619="zákl. přenesená",J619,0)</f>
        <v>0</v>
      </c>
      <c r="BH619" s="218">
        <f>IF(N619="sníž. přenesená",J619,0)</f>
        <v>0</v>
      </c>
      <c r="BI619" s="218">
        <f>IF(N619="nulová",J619,0)</f>
        <v>0</v>
      </c>
      <c r="BJ619" s="19" t="s">
        <v>79</v>
      </c>
      <c r="BK619" s="218">
        <f>ROUND(I619*H619,2)</f>
        <v>0</v>
      </c>
      <c r="BL619" s="19" t="s">
        <v>127</v>
      </c>
      <c r="BM619" s="217" t="s">
        <v>673</v>
      </c>
    </row>
    <row r="620" s="2" customFormat="1">
      <c r="A620" s="41"/>
      <c r="B620" s="42"/>
      <c r="C620" s="43"/>
      <c r="D620" s="219" t="s">
        <v>129</v>
      </c>
      <c r="E620" s="43"/>
      <c r="F620" s="220" t="s">
        <v>674</v>
      </c>
      <c r="G620" s="43"/>
      <c r="H620" s="43"/>
      <c r="I620" s="221"/>
      <c r="J620" s="43"/>
      <c r="K620" s="43"/>
      <c r="L620" s="47"/>
      <c r="M620" s="222"/>
      <c r="N620" s="223"/>
      <c r="O620" s="87"/>
      <c r="P620" s="87"/>
      <c r="Q620" s="87"/>
      <c r="R620" s="87"/>
      <c r="S620" s="87"/>
      <c r="T620" s="88"/>
      <c r="U620" s="41"/>
      <c r="V620" s="41"/>
      <c r="W620" s="41"/>
      <c r="X620" s="41"/>
      <c r="Y620" s="41"/>
      <c r="Z620" s="41"/>
      <c r="AA620" s="41"/>
      <c r="AB620" s="41"/>
      <c r="AC620" s="41"/>
      <c r="AD620" s="41"/>
      <c r="AE620" s="41"/>
      <c r="AT620" s="19" t="s">
        <v>129</v>
      </c>
      <c r="AU620" s="19" t="s">
        <v>84</v>
      </c>
    </row>
    <row r="621" s="2" customFormat="1">
      <c r="A621" s="41"/>
      <c r="B621" s="42"/>
      <c r="C621" s="43"/>
      <c r="D621" s="246" t="s">
        <v>139</v>
      </c>
      <c r="E621" s="43"/>
      <c r="F621" s="247" t="s">
        <v>675</v>
      </c>
      <c r="G621" s="43"/>
      <c r="H621" s="43"/>
      <c r="I621" s="221"/>
      <c r="J621" s="43"/>
      <c r="K621" s="43"/>
      <c r="L621" s="47"/>
      <c r="M621" s="222"/>
      <c r="N621" s="223"/>
      <c r="O621" s="87"/>
      <c r="P621" s="87"/>
      <c r="Q621" s="87"/>
      <c r="R621" s="87"/>
      <c r="S621" s="87"/>
      <c r="T621" s="88"/>
      <c r="U621" s="41"/>
      <c r="V621" s="41"/>
      <c r="W621" s="41"/>
      <c r="X621" s="41"/>
      <c r="Y621" s="41"/>
      <c r="Z621" s="41"/>
      <c r="AA621" s="41"/>
      <c r="AB621" s="41"/>
      <c r="AC621" s="41"/>
      <c r="AD621" s="41"/>
      <c r="AE621" s="41"/>
      <c r="AT621" s="19" t="s">
        <v>139</v>
      </c>
      <c r="AU621" s="19" t="s">
        <v>84</v>
      </c>
    </row>
    <row r="622" s="13" customFormat="1">
      <c r="A622" s="13"/>
      <c r="B622" s="224"/>
      <c r="C622" s="225"/>
      <c r="D622" s="219" t="s">
        <v>130</v>
      </c>
      <c r="E622" s="226" t="s">
        <v>21</v>
      </c>
      <c r="F622" s="227" t="s">
        <v>676</v>
      </c>
      <c r="G622" s="225"/>
      <c r="H622" s="228">
        <v>17.256</v>
      </c>
      <c r="I622" s="229"/>
      <c r="J622" s="225"/>
      <c r="K622" s="225"/>
      <c r="L622" s="230"/>
      <c r="M622" s="231"/>
      <c r="N622" s="232"/>
      <c r="O622" s="232"/>
      <c r="P622" s="232"/>
      <c r="Q622" s="232"/>
      <c r="R622" s="232"/>
      <c r="S622" s="232"/>
      <c r="T622" s="233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T622" s="234" t="s">
        <v>130</v>
      </c>
      <c r="AU622" s="234" t="s">
        <v>84</v>
      </c>
      <c r="AV622" s="13" t="s">
        <v>84</v>
      </c>
      <c r="AW622" s="13" t="s">
        <v>36</v>
      </c>
      <c r="AX622" s="13" t="s">
        <v>74</v>
      </c>
      <c r="AY622" s="234" t="s">
        <v>120</v>
      </c>
    </row>
    <row r="623" s="13" customFormat="1">
      <c r="A623" s="13"/>
      <c r="B623" s="224"/>
      <c r="C623" s="225"/>
      <c r="D623" s="219" t="s">
        <v>130</v>
      </c>
      <c r="E623" s="226" t="s">
        <v>21</v>
      </c>
      <c r="F623" s="227" t="s">
        <v>677</v>
      </c>
      <c r="G623" s="225"/>
      <c r="H623" s="228">
        <v>-1.5900000000000001</v>
      </c>
      <c r="I623" s="229"/>
      <c r="J623" s="225"/>
      <c r="K623" s="225"/>
      <c r="L623" s="230"/>
      <c r="M623" s="231"/>
      <c r="N623" s="232"/>
      <c r="O623" s="232"/>
      <c r="P623" s="232"/>
      <c r="Q623" s="232"/>
      <c r="R623" s="232"/>
      <c r="S623" s="232"/>
      <c r="T623" s="233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T623" s="234" t="s">
        <v>130</v>
      </c>
      <c r="AU623" s="234" t="s">
        <v>84</v>
      </c>
      <c r="AV623" s="13" t="s">
        <v>84</v>
      </c>
      <c r="AW623" s="13" t="s">
        <v>36</v>
      </c>
      <c r="AX623" s="13" t="s">
        <v>74</v>
      </c>
      <c r="AY623" s="234" t="s">
        <v>120</v>
      </c>
    </row>
    <row r="624" s="14" customFormat="1">
      <c r="A624" s="14"/>
      <c r="B624" s="235"/>
      <c r="C624" s="236"/>
      <c r="D624" s="219" t="s">
        <v>130</v>
      </c>
      <c r="E624" s="237" t="s">
        <v>21</v>
      </c>
      <c r="F624" s="238" t="s">
        <v>133</v>
      </c>
      <c r="G624" s="236"/>
      <c r="H624" s="239">
        <v>15.666</v>
      </c>
      <c r="I624" s="240"/>
      <c r="J624" s="236"/>
      <c r="K624" s="236"/>
      <c r="L624" s="241"/>
      <c r="M624" s="242"/>
      <c r="N624" s="243"/>
      <c r="O624" s="243"/>
      <c r="P624" s="243"/>
      <c r="Q624" s="243"/>
      <c r="R624" s="243"/>
      <c r="S624" s="243"/>
      <c r="T624" s="244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T624" s="245" t="s">
        <v>130</v>
      </c>
      <c r="AU624" s="245" t="s">
        <v>84</v>
      </c>
      <c r="AV624" s="14" t="s">
        <v>127</v>
      </c>
      <c r="AW624" s="14" t="s">
        <v>36</v>
      </c>
      <c r="AX624" s="14" t="s">
        <v>79</v>
      </c>
      <c r="AY624" s="245" t="s">
        <v>120</v>
      </c>
    </row>
    <row r="625" s="2" customFormat="1" ht="33" customHeight="1">
      <c r="A625" s="41"/>
      <c r="B625" s="42"/>
      <c r="C625" s="206" t="s">
        <v>678</v>
      </c>
      <c r="D625" s="206" t="s">
        <v>123</v>
      </c>
      <c r="E625" s="207" t="s">
        <v>679</v>
      </c>
      <c r="F625" s="208" t="s">
        <v>680</v>
      </c>
      <c r="G625" s="209" t="s">
        <v>646</v>
      </c>
      <c r="H625" s="210">
        <v>1.5900000000000001</v>
      </c>
      <c r="I625" s="211"/>
      <c r="J625" s="212">
        <f>ROUND(I625*H625,2)</f>
        <v>0</v>
      </c>
      <c r="K625" s="208" t="s">
        <v>136</v>
      </c>
      <c r="L625" s="47"/>
      <c r="M625" s="213" t="s">
        <v>21</v>
      </c>
      <c r="N625" s="214" t="s">
        <v>45</v>
      </c>
      <c r="O625" s="87"/>
      <c r="P625" s="215">
        <f>O625*H625</f>
        <v>0</v>
      </c>
      <c r="Q625" s="215">
        <v>0</v>
      </c>
      <c r="R625" s="215">
        <f>Q625*H625</f>
        <v>0</v>
      </c>
      <c r="S625" s="215">
        <v>0</v>
      </c>
      <c r="T625" s="216">
        <f>S625*H625</f>
        <v>0</v>
      </c>
      <c r="U625" s="41"/>
      <c r="V625" s="41"/>
      <c r="W625" s="41"/>
      <c r="X625" s="41"/>
      <c r="Y625" s="41"/>
      <c r="Z625" s="41"/>
      <c r="AA625" s="41"/>
      <c r="AB625" s="41"/>
      <c r="AC625" s="41"/>
      <c r="AD625" s="41"/>
      <c r="AE625" s="41"/>
      <c r="AR625" s="217" t="s">
        <v>127</v>
      </c>
      <c r="AT625" s="217" t="s">
        <v>123</v>
      </c>
      <c r="AU625" s="217" t="s">
        <v>84</v>
      </c>
      <c r="AY625" s="19" t="s">
        <v>120</v>
      </c>
      <c r="BE625" s="218">
        <f>IF(N625="základní",J625,0)</f>
        <v>0</v>
      </c>
      <c r="BF625" s="218">
        <f>IF(N625="snížená",J625,0)</f>
        <v>0</v>
      </c>
      <c r="BG625" s="218">
        <f>IF(N625="zákl. přenesená",J625,0)</f>
        <v>0</v>
      </c>
      <c r="BH625" s="218">
        <f>IF(N625="sníž. přenesená",J625,0)</f>
        <v>0</v>
      </c>
      <c r="BI625" s="218">
        <f>IF(N625="nulová",J625,0)</f>
        <v>0</v>
      </c>
      <c r="BJ625" s="19" t="s">
        <v>79</v>
      </c>
      <c r="BK625" s="218">
        <f>ROUND(I625*H625,2)</f>
        <v>0</v>
      </c>
      <c r="BL625" s="19" t="s">
        <v>127</v>
      </c>
      <c r="BM625" s="217" t="s">
        <v>681</v>
      </c>
    </row>
    <row r="626" s="2" customFormat="1">
      <c r="A626" s="41"/>
      <c r="B626" s="42"/>
      <c r="C626" s="43"/>
      <c r="D626" s="219" t="s">
        <v>129</v>
      </c>
      <c r="E626" s="43"/>
      <c r="F626" s="220" t="s">
        <v>682</v>
      </c>
      <c r="G626" s="43"/>
      <c r="H626" s="43"/>
      <c r="I626" s="221"/>
      <c r="J626" s="43"/>
      <c r="K626" s="43"/>
      <c r="L626" s="47"/>
      <c r="M626" s="222"/>
      <c r="N626" s="223"/>
      <c r="O626" s="87"/>
      <c r="P626" s="87"/>
      <c r="Q626" s="87"/>
      <c r="R626" s="87"/>
      <c r="S626" s="87"/>
      <c r="T626" s="88"/>
      <c r="U626" s="41"/>
      <c r="V626" s="41"/>
      <c r="W626" s="41"/>
      <c r="X626" s="41"/>
      <c r="Y626" s="41"/>
      <c r="Z626" s="41"/>
      <c r="AA626" s="41"/>
      <c r="AB626" s="41"/>
      <c r="AC626" s="41"/>
      <c r="AD626" s="41"/>
      <c r="AE626" s="41"/>
      <c r="AT626" s="19" t="s">
        <v>129</v>
      </c>
      <c r="AU626" s="19" t="s">
        <v>84</v>
      </c>
    </row>
    <row r="627" s="2" customFormat="1">
      <c r="A627" s="41"/>
      <c r="B627" s="42"/>
      <c r="C627" s="43"/>
      <c r="D627" s="246" t="s">
        <v>139</v>
      </c>
      <c r="E627" s="43"/>
      <c r="F627" s="247" t="s">
        <v>683</v>
      </c>
      <c r="G627" s="43"/>
      <c r="H627" s="43"/>
      <c r="I627" s="221"/>
      <c r="J627" s="43"/>
      <c r="K627" s="43"/>
      <c r="L627" s="47"/>
      <c r="M627" s="222"/>
      <c r="N627" s="223"/>
      <c r="O627" s="87"/>
      <c r="P627" s="87"/>
      <c r="Q627" s="87"/>
      <c r="R627" s="87"/>
      <c r="S627" s="87"/>
      <c r="T627" s="88"/>
      <c r="U627" s="41"/>
      <c r="V627" s="41"/>
      <c r="W627" s="41"/>
      <c r="X627" s="41"/>
      <c r="Y627" s="41"/>
      <c r="Z627" s="41"/>
      <c r="AA627" s="41"/>
      <c r="AB627" s="41"/>
      <c r="AC627" s="41"/>
      <c r="AD627" s="41"/>
      <c r="AE627" s="41"/>
      <c r="AT627" s="19" t="s">
        <v>139</v>
      </c>
      <c r="AU627" s="19" t="s">
        <v>84</v>
      </c>
    </row>
    <row r="628" s="13" customFormat="1">
      <c r="A628" s="13"/>
      <c r="B628" s="224"/>
      <c r="C628" s="225"/>
      <c r="D628" s="219" t="s">
        <v>130</v>
      </c>
      <c r="E628" s="226" t="s">
        <v>21</v>
      </c>
      <c r="F628" s="227" t="s">
        <v>684</v>
      </c>
      <c r="G628" s="225"/>
      <c r="H628" s="228">
        <v>1.5900000000000001</v>
      </c>
      <c r="I628" s="229"/>
      <c r="J628" s="225"/>
      <c r="K628" s="225"/>
      <c r="L628" s="230"/>
      <c r="M628" s="231"/>
      <c r="N628" s="232"/>
      <c r="O628" s="232"/>
      <c r="P628" s="232"/>
      <c r="Q628" s="232"/>
      <c r="R628" s="232"/>
      <c r="S628" s="232"/>
      <c r="T628" s="233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T628" s="234" t="s">
        <v>130</v>
      </c>
      <c r="AU628" s="234" t="s">
        <v>84</v>
      </c>
      <c r="AV628" s="13" t="s">
        <v>84</v>
      </c>
      <c r="AW628" s="13" t="s">
        <v>36</v>
      </c>
      <c r="AX628" s="13" t="s">
        <v>79</v>
      </c>
      <c r="AY628" s="234" t="s">
        <v>120</v>
      </c>
    </row>
    <row r="629" s="12" customFormat="1" ht="22.8" customHeight="1">
      <c r="A629" s="12"/>
      <c r="B629" s="190"/>
      <c r="C629" s="191"/>
      <c r="D629" s="192" t="s">
        <v>73</v>
      </c>
      <c r="E629" s="204" t="s">
        <v>685</v>
      </c>
      <c r="F629" s="204" t="s">
        <v>686</v>
      </c>
      <c r="G629" s="191"/>
      <c r="H629" s="191"/>
      <c r="I629" s="194"/>
      <c r="J629" s="205">
        <f>BK629</f>
        <v>0</v>
      </c>
      <c r="K629" s="191"/>
      <c r="L629" s="196"/>
      <c r="M629" s="197"/>
      <c r="N629" s="198"/>
      <c r="O629" s="198"/>
      <c r="P629" s="199">
        <f>SUM(P630:P632)</f>
        <v>0</v>
      </c>
      <c r="Q629" s="198"/>
      <c r="R629" s="199">
        <f>SUM(R630:R632)</f>
        <v>0</v>
      </c>
      <c r="S629" s="198"/>
      <c r="T629" s="200">
        <f>SUM(T630:T632)</f>
        <v>0</v>
      </c>
      <c r="U629" s="12"/>
      <c r="V629" s="12"/>
      <c r="W629" s="12"/>
      <c r="X629" s="12"/>
      <c r="Y629" s="12"/>
      <c r="Z629" s="12"/>
      <c r="AA629" s="12"/>
      <c r="AB629" s="12"/>
      <c r="AC629" s="12"/>
      <c r="AD629" s="12"/>
      <c r="AE629" s="12"/>
      <c r="AR629" s="201" t="s">
        <v>79</v>
      </c>
      <c r="AT629" s="202" t="s">
        <v>73</v>
      </c>
      <c r="AU629" s="202" t="s">
        <v>79</v>
      </c>
      <c r="AY629" s="201" t="s">
        <v>120</v>
      </c>
      <c r="BK629" s="203">
        <f>SUM(BK630:BK632)</f>
        <v>0</v>
      </c>
    </row>
    <row r="630" s="2" customFormat="1" ht="21.75" customHeight="1">
      <c r="A630" s="41"/>
      <c r="B630" s="42"/>
      <c r="C630" s="206" t="s">
        <v>687</v>
      </c>
      <c r="D630" s="206" t="s">
        <v>123</v>
      </c>
      <c r="E630" s="207" t="s">
        <v>688</v>
      </c>
      <c r="F630" s="208" t="s">
        <v>689</v>
      </c>
      <c r="G630" s="209" t="s">
        <v>646</v>
      </c>
      <c r="H630" s="210">
        <v>5.6390000000000002</v>
      </c>
      <c r="I630" s="211"/>
      <c r="J630" s="212">
        <f>ROUND(I630*H630,2)</f>
        <v>0</v>
      </c>
      <c r="K630" s="208" t="s">
        <v>136</v>
      </c>
      <c r="L630" s="47"/>
      <c r="M630" s="213" t="s">
        <v>21</v>
      </c>
      <c r="N630" s="214" t="s">
        <v>45</v>
      </c>
      <c r="O630" s="87"/>
      <c r="P630" s="215">
        <f>O630*H630</f>
        <v>0</v>
      </c>
      <c r="Q630" s="215">
        <v>0</v>
      </c>
      <c r="R630" s="215">
        <f>Q630*H630</f>
        <v>0</v>
      </c>
      <c r="S630" s="215">
        <v>0</v>
      </c>
      <c r="T630" s="216">
        <f>S630*H630</f>
        <v>0</v>
      </c>
      <c r="U630" s="41"/>
      <c r="V630" s="41"/>
      <c r="W630" s="41"/>
      <c r="X630" s="41"/>
      <c r="Y630" s="41"/>
      <c r="Z630" s="41"/>
      <c r="AA630" s="41"/>
      <c r="AB630" s="41"/>
      <c r="AC630" s="41"/>
      <c r="AD630" s="41"/>
      <c r="AE630" s="41"/>
      <c r="AR630" s="217" t="s">
        <v>127</v>
      </c>
      <c r="AT630" s="217" t="s">
        <v>123</v>
      </c>
      <c r="AU630" s="217" t="s">
        <v>84</v>
      </c>
      <c r="AY630" s="19" t="s">
        <v>120</v>
      </c>
      <c r="BE630" s="218">
        <f>IF(N630="základní",J630,0)</f>
        <v>0</v>
      </c>
      <c r="BF630" s="218">
        <f>IF(N630="snížená",J630,0)</f>
        <v>0</v>
      </c>
      <c r="BG630" s="218">
        <f>IF(N630="zákl. přenesená",J630,0)</f>
        <v>0</v>
      </c>
      <c r="BH630" s="218">
        <f>IF(N630="sníž. přenesená",J630,0)</f>
        <v>0</v>
      </c>
      <c r="BI630" s="218">
        <f>IF(N630="nulová",J630,0)</f>
        <v>0</v>
      </c>
      <c r="BJ630" s="19" t="s">
        <v>79</v>
      </c>
      <c r="BK630" s="218">
        <f>ROUND(I630*H630,2)</f>
        <v>0</v>
      </c>
      <c r="BL630" s="19" t="s">
        <v>127</v>
      </c>
      <c r="BM630" s="217" t="s">
        <v>690</v>
      </c>
    </row>
    <row r="631" s="2" customFormat="1">
      <c r="A631" s="41"/>
      <c r="B631" s="42"/>
      <c r="C631" s="43"/>
      <c r="D631" s="219" t="s">
        <v>129</v>
      </c>
      <c r="E631" s="43"/>
      <c r="F631" s="220" t="s">
        <v>691</v>
      </c>
      <c r="G631" s="43"/>
      <c r="H631" s="43"/>
      <c r="I631" s="221"/>
      <c r="J631" s="43"/>
      <c r="K631" s="43"/>
      <c r="L631" s="47"/>
      <c r="M631" s="222"/>
      <c r="N631" s="223"/>
      <c r="O631" s="87"/>
      <c r="P631" s="87"/>
      <c r="Q631" s="87"/>
      <c r="R631" s="87"/>
      <c r="S631" s="87"/>
      <c r="T631" s="88"/>
      <c r="U631" s="41"/>
      <c r="V631" s="41"/>
      <c r="W631" s="41"/>
      <c r="X631" s="41"/>
      <c r="Y631" s="41"/>
      <c r="Z631" s="41"/>
      <c r="AA631" s="41"/>
      <c r="AB631" s="41"/>
      <c r="AC631" s="41"/>
      <c r="AD631" s="41"/>
      <c r="AE631" s="41"/>
      <c r="AT631" s="19" t="s">
        <v>129</v>
      </c>
      <c r="AU631" s="19" t="s">
        <v>84</v>
      </c>
    </row>
    <row r="632" s="2" customFormat="1">
      <c r="A632" s="41"/>
      <c r="B632" s="42"/>
      <c r="C632" s="43"/>
      <c r="D632" s="246" t="s">
        <v>139</v>
      </c>
      <c r="E632" s="43"/>
      <c r="F632" s="247" t="s">
        <v>692</v>
      </c>
      <c r="G632" s="43"/>
      <c r="H632" s="43"/>
      <c r="I632" s="221"/>
      <c r="J632" s="43"/>
      <c r="K632" s="43"/>
      <c r="L632" s="47"/>
      <c r="M632" s="222"/>
      <c r="N632" s="223"/>
      <c r="O632" s="87"/>
      <c r="P632" s="87"/>
      <c r="Q632" s="87"/>
      <c r="R632" s="87"/>
      <c r="S632" s="87"/>
      <c r="T632" s="88"/>
      <c r="U632" s="41"/>
      <c r="V632" s="41"/>
      <c r="W632" s="41"/>
      <c r="X632" s="41"/>
      <c r="Y632" s="41"/>
      <c r="Z632" s="41"/>
      <c r="AA632" s="41"/>
      <c r="AB632" s="41"/>
      <c r="AC632" s="41"/>
      <c r="AD632" s="41"/>
      <c r="AE632" s="41"/>
      <c r="AT632" s="19" t="s">
        <v>139</v>
      </c>
      <c r="AU632" s="19" t="s">
        <v>84</v>
      </c>
    </row>
    <row r="633" s="12" customFormat="1" ht="25.92" customHeight="1">
      <c r="A633" s="12"/>
      <c r="B633" s="190"/>
      <c r="C633" s="191"/>
      <c r="D633" s="192" t="s">
        <v>73</v>
      </c>
      <c r="E633" s="193" t="s">
        <v>693</v>
      </c>
      <c r="F633" s="193" t="s">
        <v>694</v>
      </c>
      <c r="G633" s="191"/>
      <c r="H633" s="191"/>
      <c r="I633" s="194"/>
      <c r="J633" s="195">
        <f>BK633</f>
        <v>0</v>
      </c>
      <c r="K633" s="191"/>
      <c r="L633" s="196"/>
      <c r="M633" s="197"/>
      <c r="N633" s="198"/>
      <c r="O633" s="198"/>
      <c r="P633" s="199">
        <f>P634+P654+P791+P801+P804+P811+P814+P963</f>
        <v>0</v>
      </c>
      <c r="Q633" s="198"/>
      <c r="R633" s="199">
        <f>R634+R654+R791+R801+R804+R811+R814+R963</f>
        <v>2.8623743699999999</v>
      </c>
      <c r="S633" s="198"/>
      <c r="T633" s="200">
        <f>T634+T654+T791+T801+T804+T811+T814+T963</f>
        <v>2.0905279999999999</v>
      </c>
      <c r="U633" s="12"/>
      <c r="V633" s="12"/>
      <c r="W633" s="12"/>
      <c r="X633" s="12"/>
      <c r="Y633" s="12"/>
      <c r="Z633" s="12"/>
      <c r="AA633" s="12"/>
      <c r="AB633" s="12"/>
      <c r="AC633" s="12"/>
      <c r="AD633" s="12"/>
      <c r="AE633" s="12"/>
      <c r="AR633" s="201" t="s">
        <v>84</v>
      </c>
      <c r="AT633" s="202" t="s">
        <v>73</v>
      </c>
      <c r="AU633" s="202" t="s">
        <v>74</v>
      </c>
      <c r="AY633" s="201" t="s">
        <v>120</v>
      </c>
      <c r="BK633" s="203">
        <f>BK634+BK654+BK791+BK801+BK804+BK811+BK814+BK963</f>
        <v>0</v>
      </c>
    </row>
    <row r="634" s="12" customFormat="1" ht="22.8" customHeight="1">
      <c r="A634" s="12"/>
      <c r="B634" s="190"/>
      <c r="C634" s="191"/>
      <c r="D634" s="192" t="s">
        <v>73</v>
      </c>
      <c r="E634" s="204" t="s">
        <v>695</v>
      </c>
      <c r="F634" s="204" t="s">
        <v>696</v>
      </c>
      <c r="G634" s="191"/>
      <c r="H634" s="191"/>
      <c r="I634" s="194"/>
      <c r="J634" s="205">
        <f>BK634</f>
        <v>0</v>
      </c>
      <c r="K634" s="191"/>
      <c r="L634" s="196"/>
      <c r="M634" s="197"/>
      <c r="N634" s="198"/>
      <c r="O634" s="198"/>
      <c r="P634" s="199">
        <f>SUM(P635:P653)</f>
        <v>0</v>
      </c>
      <c r="Q634" s="198"/>
      <c r="R634" s="199">
        <f>SUM(R635:R653)</f>
        <v>0.73287400000000003</v>
      </c>
      <c r="S634" s="198"/>
      <c r="T634" s="200">
        <f>SUM(T635:T653)</f>
        <v>0.35170200000000001</v>
      </c>
      <c r="U634" s="12"/>
      <c r="V634" s="12"/>
      <c r="W634" s="12"/>
      <c r="X634" s="12"/>
      <c r="Y634" s="12"/>
      <c r="Z634" s="12"/>
      <c r="AA634" s="12"/>
      <c r="AB634" s="12"/>
      <c r="AC634" s="12"/>
      <c r="AD634" s="12"/>
      <c r="AE634" s="12"/>
      <c r="AR634" s="201" t="s">
        <v>84</v>
      </c>
      <c r="AT634" s="202" t="s">
        <v>73</v>
      </c>
      <c r="AU634" s="202" t="s">
        <v>79</v>
      </c>
      <c r="AY634" s="201" t="s">
        <v>120</v>
      </c>
      <c r="BK634" s="203">
        <f>SUM(BK635:BK653)</f>
        <v>0</v>
      </c>
    </row>
    <row r="635" s="2" customFormat="1" ht="16.5" customHeight="1">
      <c r="A635" s="41"/>
      <c r="B635" s="42"/>
      <c r="C635" s="206" t="s">
        <v>697</v>
      </c>
      <c r="D635" s="206" t="s">
        <v>123</v>
      </c>
      <c r="E635" s="207" t="s">
        <v>698</v>
      </c>
      <c r="F635" s="208" t="s">
        <v>699</v>
      </c>
      <c r="G635" s="209" t="s">
        <v>126</v>
      </c>
      <c r="H635" s="210">
        <v>210.59999999999999</v>
      </c>
      <c r="I635" s="211"/>
      <c r="J635" s="212">
        <f>ROUND(I635*H635,2)</f>
        <v>0</v>
      </c>
      <c r="K635" s="208" t="s">
        <v>136</v>
      </c>
      <c r="L635" s="47"/>
      <c r="M635" s="213" t="s">
        <v>21</v>
      </c>
      <c r="N635" s="214" t="s">
        <v>45</v>
      </c>
      <c r="O635" s="87"/>
      <c r="P635" s="215">
        <f>O635*H635</f>
        <v>0</v>
      </c>
      <c r="Q635" s="215">
        <v>0</v>
      </c>
      <c r="R635" s="215">
        <f>Q635*H635</f>
        <v>0</v>
      </c>
      <c r="S635" s="215">
        <v>0.00167</v>
      </c>
      <c r="T635" s="216">
        <f>S635*H635</f>
        <v>0.35170200000000001</v>
      </c>
      <c r="U635" s="41"/>
      <c r="V635" s="41"/>
      <c r="W635" s="41"/>
      <c r="X635" s="41"/>
      <c r="Y635" s="41"/>
      <c r="Z635" s="41"/>
      <c r="AA635" s="41"/>
      <c r="AB635" s="41"/>
      <c r="AC635" s="41"/>
      <c r="AD635" s="41"/>
      <c r="AE635" s="41"/>
      <c r="AR635" s="217" t="s">
        <v>349</v>
      </c>
      <c r="AT635" s="217" t="s">
        <v>123</v>
      </c>
      <c r="AU635" s="217" t="s">
        <v>84</v>
      </c>
      <c r="AY635" s="19" t="s">
        <v>120</v>
      </c>
      <c r="BE635" s="218">
        <f>IF(N635="základní",J635,0)</f>
        <v>0</v>
      </c>
      <c r="BF635" s="218">
        <f>IF(N635="snížená",J635,0)</f>
        <v>0</v>
      </c>
      <c r="BG635" s="218">
        <f>IF(N635="zákl. přenesená",J635,0)</f>
        <v>0</v>
      </c>
      <c r="BH635" s="218">
        <f>IF(N635="sníž. přenesená",J635,0)</f>
        <v>0</v>
      </c>
      <c r="BI635" s="218">
        <f>IF(N635="nulová",J635,0)</f>
        <v>0</v>
      </c>
      <c r="BJ635" s="19" t="s">
        <v>79</v>
      </c>
      <c r="BK635" s="218">
        <f>ROUND(I635*H635,2)</f>
        <v>0</v>
      </c>
      <c r="BL635" s="19" t="s">
        <v>349</v>
      </c>
      <c r="BM635" s="217" t="s">
        <v>700</v>
      </c>
    </row>
    <row r="636" s="2" customFormat="1">
      <c r="A636" s="41"/>
      <c r="B636" s="42"/>
      <c r="C636" s="43"/>
      <c r="D636" s="219" t="s">
        <v>129</v>
      </c>
      <c r="E636" s="43"/>
      <c r="F636" s="220" t="s">
        <v>701</v>
      </c>
      <c r="G636" s="43"/>
      <c r="H636" s="43"/>
      <c r="I636" s="221"/>
      <c r="J636" s="43"/>
      <c r="K636" s="43"/>
      <c r="L636" s="47"/>
      <c r="M636" s="222"/>
      <c r="N636" s="223"/>
      <c r="O636" s="87"/>
      <c r="P636" s="87"/>
      <c r="Q636" s="87"/>
      <c r="R636" s="87"/>
      <c r="S636" s="87"/>
      <c r="T636" s="88"/>
      <c r="U636" s="41"/>
      <c r="V636" s="41"/>
      <c r="W636" s="41"/>
      <c r="X636" s="41"/>
      <c r="Y636" s="41"/>
      <c r="Z636" s="41"/>
      <c r="AA636" s="41"/>
      <c r="AB636" s="41"/>
      <c r="AC636" s="41"/>
      <c r="AD636" s="41"/>
      <c r="AE636" s="41"/>
      <c r="AT636" s="19" t="s">
        <v>129</v>
      </c>
      <c r="AU636" s="19" t="s">
        <v>84</v>
      </c>
    </row>
    <row r="637" s="2" customFormat="1">
      <c r="A637" s="41"/>
      <c r="B637" s="42"/>
      <c r="C637" s="43"/>
      <c r="D637" s="246" t="s">
        <v>139</v>
      </c>
      <c r="E637" s="43"/>
      <c r="F637" s="247" t="s">
        <v>702</v>
      </c>
      <c r="G637" s="43"/>
      <c r="H637" s="43"/>
      <c r="I637" s="221"/>
      <c r="J637" s="43"/>
      <c r="K637" s="43"/>
      <c r="L637" s="47"/>
      <c r="M637" s="222"/>
      <c r="N637" s="223"/>
      <c r="O637" s="87"/>
      <c r="P637" s="87"/>
      <c r="Q637" s="87"/>
      <c r="R637" s="87"/>
      <c r="S637" s="87"/>
      <c r="T637" s="88"/>
      <c r="U637" s="41"/>
      <c r="V637" s="41"/>
      <c r="W637" s="41"/>
      <c r="X637" s="41"/>
      <c r="Y637" s="41"/>
      <c r="Z637" s="41"/>
      <c r="AA637" s="41"/>
      <c r="AB637" s="41"/>
      <c r="AC637" s="41"/>
      <c r="AD637" s="41"/>
      <c r="AE637" s="41"/>
      <c r="AT637" s="19" t="s">
        <v>139</v>
      </c>
      <c r="AU637" s="19" t="s">
        <v>84</v>
      </c>
    </row>
    <row r="638" s="13" customFormat="1">
      <c r="A638" s="13"/>
      <c r="B638" s="224"/>
      <c r="C638" s="225"/>
      <c r="D638" s="219" t="s">
        <v>130</v>
      </c>
      <c r="E638" s="226" t="s">
        <v>21</v>
      </c>
      <c r="F638" s="227" t="s">
        <v>703</v>
      </c>
      <c r="G638" s="225"/>
      <c r="H638" s="228">
        <v>181</v>
      </c>
      <c r="I638" s="229"/>
      <c r="J638" s="225"/>
      <c r="K638" s="225"/>
      <c r="L638" s="230"/>
      <c r="M638" s="231"/>
      <c r="N638" s="232"/>
      <c r="O638" s="232"/>
      <c r="P638" s="232"/>
      <c r="Q638" s="232"/>
      <c r="R638" s="232"/>
      <c r="S638" s="232"/>
      <c r="T638" s="233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T638" s="234" t="s">
        <v>130</v>
      </c>
      <c r="AU638" s="234" t="s">
        <v>84</v>
      </c>
      <c r="AV638" s="13" t="s">
        <v>84</v>
      </c>
      <c r="AW638" s="13" t="s">
        <v>36</v>
      </c>
      <c r="AX638" s="13" t="s">
        <v>74</v>
      </c>
      <c r="AY638" s="234" t="s">
        <v>120</v>
      </c>
    </row>
    <row r="639" s="13" customFormat="1">
      <c r="A639" s="13"/>
      <c r="B639" s="224"/>
      <c r="C639" s="225"/>
      <c r="D639" s="219" t="s">
        <v>130</v>
      </c>
      <c r="E639" s="226" t="s">
        <v>21</v>
      </c>
      <c r="F639" s="227" t="s">
        <v>704</v>
      </c>
      <c r="G639" s="225"/>
      <c r="H639" s="228">
        <v>17</v>
      </c>
      <c r="I639" s="229"/>
      <c r="J639" s="225"/>
      <c r="K639" s="225"/>
      <c r="L639" s="230"/>
      <c r="M639" s="231"/>
      <c r="N639" s="232"/>
      <c r="O639" s="232"/>
      <c r="P639" s="232"/>
      <c r="Q639" s="232"/>
      <c r="R639" s="232"/>
      <c r="S639" s="232"/>
      <c r="T639" s="233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T639" s="234" t="s">
        <v>130</v>
      </c>
      <c r="AU639" s="234" t="s">
        <v>84</v>
      </c>
      <c r="AV639" s="13" t="s">
        <v>84</v>
      </c>
      <c r="AW639" s="13" t="s">
        <v>36</v>
      </c>
      <c r="AX639" s="13" t="s">
        <v>74</v>
      </c>
      <c r="AY639" s="234" t="s">
        <v>120</v>
      </c>
    </row>
    <row r="640" s="13" customFormat="1">
      <c r="A640" s="13"/>
      <c r="B640" s="224"/>
      <c r="C640" s="225"/>
      <c r="D640" s="219" t="s">
        <v>130</v>
      </c>
      <c r="E640" s="226" t="s">
        <v>21</v>
      </c>
      <c r="F640" s="227" t="s">
        <v>705</v>
      </c>
      <c r="G640" s="225"/>
      <c r="H640" s="228">
        <v>12.6</v>
      </c>
      <c r="I640" s="229"/>
      <c r="J640" s="225"/>
      <c r="K640" s="225"/>
      <c r="L640" s="230"/>
      <c r="M640" s="231"/>
      <c r="N640" s="232"/>
      <c r="O640" s="232"/>
      <c r="P640" s="232"/>
      <c r="Q640" s="232"/>
      <c r="R640" s="232"/>
      <c r="S640" s="232"/>
      <c r="T640" s="233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T640" s="234" t="s">
        <v>130</v>
      </c>
      <c r="AU640" s="234" t="s">
        <v>84</v>
      </c>
      <c r="AV640" s="13" t="s">
        <v>84</v>
      </c>
      <c r="AW640" s="13" t="s">
        <v>36</v>
      </c>
      <c r="AX640" s="13" t="s">
        <v>74</v>
      </c>
      <c r="AY640" s="234" t="s">
        <v>120</v>
      </c>
    </row>
    <row r="641" s="14" customFormat="1">
      <c r="A641" s="14"/>
      <c r="B641" s="235"/>
      <c r="C641" s="236"/>
      <c r="D641" s="219" t="s">
        <v>130</v>
      </c>
      <c r="E641" s="237" t="s">
        <v>21</v>
      </c>
      <c r="F641" s="238" t="s">
        <v>133</v>
      </c>
      <c r="G641" s="236"/>
      <c r="H641" s="239">
        <v>210.59999999999999</v>
      </c>
      <c r="I641" s="240"/>
      <c r="J641" s="236"/>
      <c r="K641" s="236"/>
      <c r="L641" s="241"/>
      <c r="M641" s="242"/>
      <c r="N641" s="243"/>
      <c r="O641" s="243"/>
      <c r="P641" s="243"/>
      <c r="Q641" s="243"/>
      <c r="R641" s="243"/>
      <c r="S641" s="243"/>
      <c r="T641" s="244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T641" s="245" t="s">
        <v>130</v>
      </c>
      <c r="AU641" s="245" t="s">
        <v>84</v>
      </c>
      <c r="AV641" s="14" t="s">
        <v>127</v>
      </c>
      <c r="AW641" s="14" t="s">
        <v>36</v>
      </c>
      <c r="AX641" s="14" t="s">
        <v>79</v>
      </c>
      <c r="AY641" s="245" t="s">
        <v>120</v>
      </c>
    </row>
    <row r="642" s="2" customFormat="1" ht="49.05" customHeight="1">
      <c r="A642" s="41"/>
      <c r="B642" s="42"/>
      <c r="C642" s="206" t="s">
        <v>706</v>
      </c>
      <c r="D642" s="206" t="s">
        <v>123</v>
      </c>
      <c r="E642" s="207" t="s">
        <v>707</v>
      </c>
      <c r="F642" s="208" t="s">
        <v>708</v>
      </c>
      <c r="G642" s="209" t="s">
        <v>126</v>
      </c>
      <c r="H642" s="210">
        <v>181</v>
      </c>
      <c r="I642" s="211"/>
      <c r="J642" s="212">
        <f>ROUND(I642*H642,2)</f>
        <v>0</v>
      </c>
      <c r="K642" s="208" t="s">
        <v>21</v>
      </c>
      <c r="L642" s="47"/>
      <c r="M642" s="213" t="s">
        <v>21</v>
      </c>
      <c r="N642" s="214" t="s">
        <v>45</v>
      </c>
      <c r="O642" s="87"/>
      <c r="P642" s="215">
        <f>O642*H642</f>
        <v>0</v>
      </c>
      <c r="Q642" s="215">
        <v>0.0035799999999999998</v>
      </c>
      <c r="R642" s="215">
        <f>Q642*H642</f>
        <v>0.64798</v>
      </c>
      <c r="S642" s="215">
        <v>0</v>
      </c>
      <c r="T642" s="216">
        <f>S642*H642</f>
        <v>0</v>
      </c>
      <c r="U642" s="41"/>
      <c r="V642" s="41"/>
      <c r="W642" s="41"/>
      <c r="X642" s="41"/>
      <c r="Y642" s="41"/>
      <c r="Z642" s="41"/>
      <c r="AA642" s="41"/>
      <c r="AB642" s="41"/>
      <c r="AC642" s="41"/>
      <c r="AD642" s="41"/>
      <c r="AE642" s="41"/>
      <c r="AR642" s="217" t="s">
        <v>349</v>
      </c>
      <c r="AT642" s="217" t="s">
        <v>123</v>
      </c>
      <c r="AU642" s="217" t="s">
        <v>84</v>
      </c>
      <c r="AY642" s="19" t="s">
        <v>120</v>
      </c>
      <c r="BE642" s="218">
        <f>IF(N642="základní",J642,0)</f>
        <v>0</v>
      </c>
      <c r="BF642" s="218">
        <f>IF(N642="snížená",J642,0)</f>
        <v>0</v>
      </c>
      <c r="BG642" s="218">
        <f>IF(N642="zákl. přenesená",J642,0)</f>
        <v>0</v>
      </c>
      <c r="BH642" s="218">
        <f>IF(N642="sníž. přenesená",J642,0)</f>
        <v>0</v>
      </c>
      <c r="BI642" s="218">
        <f>IF(N642="nulová",J642,0)</f>
        <v>0</v>
      </c>
      <c r="BJ642" s="19" t="s">
        <v>79</v>
      </c>
      <c r="BK642" s="218">
        <f>ROUND(I642*H642,2)</f>
        <v>0</v>
      </c>
      <c r="BL642" s="19" t="s">
        <v>349</v>
      </c>
      <c r="BM642" s="217" t="s">
        <v>709</v>
      </c>
    </row>
    <row r="643" s="2" customFormat="1">
      <c r="A643" s="41"/>
      <c r="B643" s="42"/>
      <c r="C643" s="43"/>
      <c r="D643" s="219" t="s">
        <v>129</v>
      </c>
      <c r="E643" s="43"/>
      <c r="F643" s="220" t="s">
        <v>710</v>
      </c>
      <c r="G643" s="43"/>
      <c r="H643" s="43"/>
      <c r="I643" s="221"/>
      <c r="J643" s="43"/>
      <c r="K643" s="43"/>
      <c r="L643" s="47"/>
      <c r="M643" s="222"/>
      <c r="N643" s="223"/>
      <c r="O643" s="87"/>
      <c r="P643" s="87"/>
      <c r="Q643" s="87"/>
      <c r="R643" s="87"/>
      <c r="S643" s="87"/>
      <c r="T643" s="88"/>
      <c r="U643" s="41"/>
      <c r="V643" s="41"/>
      <c r="W643" s="41"/>
      <c r="X643" s="41"/>
      <c r="Y643" s="41"/>
      <c r="Z643" s="41"/>
      <c r="AA643" s="41"/>
      <c r="AB643" s="41"/>
      <c r="AC643" s="41"/>
      <c r="AD643" s="41"/>
      <c r="AE643" s="41"/>
      <c r="AT643" s="19" t="s">
        <v>129</v>
      </c>
      <c r="AU643" s="19" t="s">
        <v>84</v>
      </c>
    </row>
    <row r="644" s="2" customFormat="1" ht="49.05" customHeight="1">
      <c r="A644" s="41"/>
      <c r="B644" s="42"/>
      <c r="C644" s="206" t="s">
        <v>711</v>
      </c>
      <c r="D644" s="206" t="s">
        <v>123</v>
      </c>
      <c r="E644" s="207" t="s">
        <v>712</v>
      </c>
      <c r="F644" s="208" t="s">
        <v>713</v>
      </c>
      <c r="G644" s="209" t="s">
        <v>126</v>
      </c>
      <c r="H644" s="210">
        <v>17</v>
      </c>
      <c r="I644" s="211"/>
      <c r="J644" s="212">
        <f>ROUND(I644*H644,2)</f>
        <v>0</v>
      </c>
      <c r="K644" s="208" t="s">
        <v>21</v>
      </c>
      <c r="L644" s="47"/>
      <c r="M644" s="213" t="s">
        <v>21</v>
      </c>
      <c r="N644" s="214" t="s">
        <v>45</v>
      </c>
      <c r="O644" s="87"/>
      <c r="P644" s="215">
        <f>O644*H644</f>
        <v>0</v>
      </c>
      <c r="Q644" s="215">
        <v>0.0030000000000000001</v>
      </c>
      <c r="R644" s="215">
        <f>Q644*H644</f>
        <v>0.051000000000000004</v>
      </c>
      <c r="S644" s="215">
        <v>0</v>
      </c>
      <c r="T644" s="216">
        <f>S644*H644</f>
        <v>0</v>
      </c>
      <c r="U644" s="41"/>
      <c r="V644" s="41"/>
      <c r="W644" s="41"/>
      <c r="X644" s="41"/>
      <c r="Y644" s="41"/>
      <c r="Z644" s="41"/>
      <c r="AA644" s="41"/>
      <c r="AB644" s="41"/>
      <c r="AC644" s="41"/>
      <c r="AD644" s="41"/>
      <c r="AE644" s="41"/>
      <c r="AR644" s="217" t="s">
        <v>349</v>
      </c>
      <c r="AT644" s="217" t="s">
        <v>123</v>
      </c>
      <c r="AU644" s="217" t="s">
        <v>84</v>
      </c>
      <c r="AY644" s="19" t="s">
        <v>120</v>
      </c>
      <c r="BE644" s="218">
        <f>IF(N644="základní",J644,0)</f>
        <v>0</v>
      </c>
      <c r="BF644" s="218">
        <f>IF(N644="snížená",J644,0)</f>
        <v>0</v>
      </c>
      <c r="BG644" s="218">
        <f>IF(N644="zákl. přenesená",J644,0)</f>
        <v>0</v>
      </c>
      <c r="BH644" s="218">
        <f>IF(N644="sníž. přenesená",J644,0)</f>
        <v>0</v>
      </c>
      <c r="BI644" s="218">
        <f>IF(N644="nulová",J644,0)</f>
        <v>0</v>
      </c>
      <c r="BJ644" s="19" t="s">
        <v>79</v>
      </c>
      <c r="BK644" s="218">
        <f>ROUND(I644*H644,2)</f>
        <v>0</v>
      </c>
      <c r="BL644" s="19" t="s">
        <v>349</v>
      </c>
      <c r="BM644" s="217" t="s">
        <v>714</v>
      </c>
    </row>
    <row r="645" s="2" customFormat="1">
      <c r="A645" s="41"/>
      <c r="B645" s="42"/>
      <c r="C645" s="43"/>
      <c r="D645" s="219" t="s">
        <v>129</v>
      </c>
      <c r="E645" s="43"/>
      <c r="F645" s="220" t="s">
        <v>715</v>
      </c>
      <c r="G645" s="43"/>
      <c r="H645" s="43"/>
      <c r="I645" s="221"/>
      <c r="J645" s="43"/>
      <c r="K645" s="43"/>
      <c r="L645" s="47"/>
      <c r="M645" s="222"/>
      <c r="N645" s="223"/>
      <c r="O645" s="87"/>
      <c r="P645" s="87"/>
      <c r="Q645" s="87"/>
      <c r="R645" s="87"/>
      <c r="S645" s="87"/>
      <c r="T645" s="88"/>
      <c r="U645" s="41"/>
      <c r="V645" s="41"/>
      <c r="W645" s="41"/>
      <c r="X645" s="41"/>
      <c r="Y645" s="41"/>
      <c r="Z645" s="41"/>
      <c r="AA645" s="41"/>
      <c r="AB645" s="41"/>
      <c r="AC645" s="41"/>
      <c r="AD645" s="41"/>
      <c r="AE645" s="41"/>
      <c r="AT645" s="19" t="s">
        <v>129</v>
      </c>
      <c r="AU645" s="19" t="s">
        <v>84</v>
      </c>
    </row>
    <row r="646" s="2" customFormat="1" ht="49.05" customHeight="1">
      <c r="A646" s="41"/>
      <c r="B646" s="42"/>
      <c r="C646" s="206" t="s">
        <v>716</v>
      </c>
      <c r="D646" s="206" t="s">
        <v>123</v>
      </c>
      <c r="E646" s="207" t="s">
        <v>717</v>
      </c>
      <c r="F646" s="208" t="s">
        <v>718</v>
      </c>
      <c r="G646" s="209" t="s">
        <v>126</v>
      </c>
      <c r="H646" s="210">
        <v>12.6</v>
      </c>
      <c r="I646" s="211"/>
      <c r="J646" s="212">
        <f>ROUND(I646*H646,2)</f>
        <v>0</v>
      </c>
      <c r="K646" s="208" t="s">
        <v>21</v>
      </c>
      <c r="L646" s="47"/>
      <c r="M646" s="213" t="s">
        <v>21</v>
      </c>
      <c r="N646" s="214" t="s">
        <v>45</v>
      </c>
      <c r="O646" s="87"/>
      <c r="P646" s="215">
        <f>O646*H646</f>
        <v>0</v>
      </c>
      <c r="Q646" s="215">
        <v>0.0026900000000000001</v>
      </c>
      <c r="R646" s="215">
        <f>Q646*H646</f>
        <v>0.033894000000000001</v>
      </c>
      <c r="S646" s="215">
        <v>0</v>
      </c>
      <c r="T646" s="216">
        <f>S646*H646</f>
        <v>0</v>
      </c>
      <c r="U646" s="41"/>
      <c r="V646" s="41"/>
      <c r="W646" s="41"/>
      <c r="X646" s="41"/>
      <c r="Y646" s="41"/>
      <c r="Z646" s="41"/>
      <c r="AA646" s="41"/>
      <c r="AB646" s="41"/>
      <c r="AC646" s="41"/>
      <c r="AD646" s="41"/>
      <c r="AE646" s="41"/>
      <c r="AR646" s="217" t="s">
        <v>349</v>
      </c>
      <c r="AT646" s="217" t="s">
        <v>123</v>
      </c>
      <c r="AU646" s="217" t="s">
        <v>84</v>
      </c>
      <c r="AY646" s="19" t="s">
        <v>120</v>
      </c>
      <c r="BE646" s="218">
        <f>IF(N646="základní",J646,0)</f>
        <v>0</v>
      </c>
      <c r="BF646" s="218">
        <f>IF(N646="snížená",J646,0)</f>
        <v>0</v>
      </c>
      <c r="BG646" s="218">
        <f>IF(N646="zákl. přenesená",J646,0)</f>
        <v>0</v>
      </c>
      <c r="BH646" s="218">
        <f>IF(N646="sníž. přenesená",J646,0)</f>
        <v>0</v>
      </c>
      <c r="BI646" s="218">
        <f>IF(N646="nulová",J646,0)</f>
        <v>0</v>
      </c>
      <c r="BJ646" s="19" t="s">
        <v>79</v>
      </c>
      <c r="BK646" s="218">
        <f>ROUND(I646*H646,2)</f>
        <v>0</v>
      </c>
      <c r="BL646" s="19" t="s">
        <v>349</v>
      </c>
      <c r="BM646" s="217" t="s">
        <v>719</v>
      </c>
    </row>
    <row r="647" s="2" customFormat="1">
      <c r="A647" s="41"/>
      <c r="B647" s="42"/>
      <c r="C647" s="43"/>
      <c r="D647" s="219" t="s">
        <v>129</v>
      </c>
      <c r="E647" s="43"/>
      <c r="F647" s="220" t="s">
        <v>720</v>
      </c>
      <c r="G647" s="43"/>
      <c r="H647" s="43"/>
      <c r="I647" s="221"/>
      <c r="J647" s="43"/>
      <c r="K647" s="43"/>
      <c r="L647" s="47"/>
      <c r="M647" s="222"/>
      <c r="N647" s="223"/>
      <c r="O647" s="87"/>
      <c r="P647" s="87"/>
      <c r="Q647" s="87"/>
      <c r="R647" s="87"/>
      <c r="S647" s="87"/>
      <c r="T647" s="88"/>
      <c r="U647" s="41"/>
      <c r="V647" s="41"/>
      <c r="W647" s="41"/>
      <c r="X647" s="41"/>
      <c r="Y647" s="41"/>
      <c r="Z647" s="41"/>
      <c r="AA647" s="41"/>
      <c r="AB647" s="41"/>
      <c r="AC647" s="41"/>
      <c r="AD647" s="41"/>
      <c r="AE647" s="41"/>
      <c r="AT647" s="19" t="s">
        <v>129</v>
      </c>
      <c r="AU647" s="19" t="s">
        <v>84</v>
      </c>
    </row>
    <row r="648" s="2" customFormat="1" ht="24.15" customHeight="1">
      <c r="A648" s="41"/>
      <c r="B648" s="42"/>
      <c r="C648" s="206" t="s">
        <v>721</v>
      </c>
      <c r="D648" s="206" t="s">
        <v>123</v>
      </c>
      <c r="E648" s="207" t="s">
        <v>722</v>
      </c>
      <c r="F648" s="208" t="s">
        <v>723</v>
      </c>
      <c r="G648" s="209" t="s">
        <v>724</v>
      </c>
      <c r="H648" s="279"/>
      <c r="I648" s="211"/>
      <c r="J648" s="212">
        <f>ROUND(I648*H648,2)</f>
        <v>0</v>
      </c>
      <c r="K648" s="208" t="s">
        <v>136</v>
      </c>
      <c r="L648" s="47"/>
      <c r="M648" s="213" t="s">
        <v>21</v>
      </c>
      <c r="N648" s="214" t="s">
        <v>45</v>
      </c>
      <c r="O648" s="87"/>
      <c r="P648" s="215">
        <f>O648*H648</f>
        <v>0</v>
      </c>
      <c r="Q648" s="215">
        <v>0</v>
      </c>
      <c r="R648" s="215">
        <f>Q648*H648</f>
        <v>0</v>
      </c>
      <c r="S648" s="215">
        <v>0</v>
      </c>
      <c r="T648" s="216">
        <f>S648*H648</f>
        <v>0</v>
      </c>
      <c r="U648" s="41"/>
      <c r="V648" s="41"/>
      <c r="W648" s="41"/>
      <c r="X648" s="41"/>
      <c r="Y648" s="41"/>
      <c r="Z648" s="41"/>
      <c r="AA648" s="41"/>
      <c r="AB648" s="41"/>
      <c r="AC648" s="41"/>
      <c r="AD648" s="41"/>
      <c r="AE648" s="41"/>
      <c r="AR648" s="217" t="s">
        <v>349</v>
      </c>
      <c r="AT648" s="217" t="s">
        <v>123</v>
      </c>
      <c r="AU648" s="217" t="s">
        <v>84</v>
      </c>
      <c r="AY648" s="19" t="s">
        <v>120</v>
      </c>
      <c r="BE648" s="218">
        <f>IF(N648="základní",J648,0)</f>
        <v>0</v>
      </c>
      <c r="BF648" s="218">
        <f>IF(N648="snížená",J648,0)</f>
        <v>0</v>
      </c>
      <c r="BG648" s="218">
        <f>IF(N648="zákl. přenesená",J648,0)</f>
        <v>0</v>
      </c>
      <c r="BH648" s="218">
        <f>IF(N648="sníž. přenesená",J648,0)</f>
        <v>0</v>
      </c>
      <c r="BI648" s="218">
        <f>IF(N648="nulová",J648,0)</f>
        <v>0</v>
      </c>
      <c r="BJ648" s="19" t="s">
        <v>79</v>
      </c>
      <c r="BK648" s="218">
        <f>ROUND(I648*H648,2)</f>
        <v>0</v>
      </c>
      <c r="BL648" s="19" t="s">
        <v>349</v>
      </c>
      <c r="BM648" s="217" t="s">
        <v>725</v>
      </c>
    </row>
    <row r="649" s="2" customFormat="1">
      <c r="A649" s="41"/>
      <c r="B649" s="42"/>
      <c r="C649" s="43"/>
      <c r="D649" s="219" t="s">
        <v>129</v>
      </c>
      <c r="E649" s="43"/>
      <c r="F649" s="220" t="s">
        <v>726</v>
      </c>
      <c r="G649" s="43"/>
      <c r="H649" s="43"/>
      <c r="I649" s="221"/>
      <c r="J649" s="43"/>
      <c r="K649" s="43"/>
      <c r="L649" s="47"/>
      <c r="M649" s="222"/>
      <c r="N649" s="223"/>
      <c r="O649" s="87"/>
      <c r="P649" s="87"/>
      <c r="Q649" s="87"/>
      <c r="R649" s="87"/>
      <c r="S649" s="87"/>
      <c r="T649" s="88"/>
      <c r="U649" s="41"/>
      <c r="V649" s="41"/>
      <c r="W649" s="41"/>
      <c r="X649" s="41"/>
      <c r="Y649" s="41"/>
      <c r="Z649" s="41"/>
      <c r="AA649" s="41"/>
      <c r="AB649" s="41"/>
      <c r="AC649" s="41"/>
      <c r="AD649" s="41"/>
      <c r="AE649" s="41"/>
      <c r="AT649" s="19" t="s">
        <v>129</v>
      </c>
      <c r="AU649" s="19" t="s">
        <v>84</v>
      </c>
    </row>
    <row r="650" s="2" customFormat="1">
      <c r="A650" s="41"/>
      <c r="B650" s="42"/>
      <c r="C650" s="43"/>
      <c r="D650" s="246" t="s">
        <v>139</v>
      </c>
      <c r="E650" s="43"/>
      <c r="F650" s="247" t="s">
        <v>727</v>
      </c>
      <c r="G650" s="43"/>
      <c r="H650" s="43"/>
      <c r="I650" s="221"/>
      <c r="J650" s="43"/>
      <c r="K650" s="43"/>
      <c r="L650" s="47"/>
      <c r="M650" s="222"/>
      <c r="N650" s="223"/>
      <c r="O650" s="87"/>
      <c r="P650" s="87"/>
      <c r="Q650" s="87"/>
      <c r="R650" s="87"/>
      <c r="S650" s="87"/>
      <c r="T650" s="88"/>
      <c r="U650" s="41"/>
      <c r="V650" s="41"/>
      <c r="W650" s="41"/>
      <c r="X650" s="41"/>
      <c r="Y650" s="41"/>
      <c r="Z650" s="41"/>
      <c r="AA650" s="41"/>
      <c r="AB650" s="41"/>
      <c r="AC650" s="41"/>
      <c r="AD650" s="41"/>
      <c r="AE650" s="41"/>
      <c r="AT650" s="19" t="s">
        <v>139</v>
      </c>
      <c r="AU650" s="19" t="s">
        <v>84</v>
      </c>
    </row>
    <row r="651" s="2" customFormat="1" ht="24.15" customHeight="1">
      <c r="A651" s="41"/>
      <c r="B651" s="42"/>
      <c r="C651" s="206" t="s">
        <v>728</v>
      </c>
      <c r="D651" s="206" t="s">
        <v>123</v>
      </c>
      <c r="E651" s="207" t="s">
        <v>729</v>
      </c>
      <c r="F651" s="208" t="s">
        <v>730</v>
      </c>
      <c r="G651" s="209" t="s">
        <v>724</v>
      </c>
      <c r="H651" s="279"/>
      <c r="I651" s="211"/>
      <c r="J651" s="212">
        <f>ROUND(I651*H651,2)</f>
        <v>0</v>
      </c>
      <c r="K651" s="208" t="s">
        <v>136</v>
      </c>
      <c r="L651" s="47"/>
      <c r="M651" s="213" t="s">
        <v>21</v>
      </c>
      <c r="N651" s="214" t="s">
        <v>45</v>
      </c>
      <c r="O651" s="87"/>
      <c r="P651" s="215">
        <f>O651*H651</f>
        <v>0</v>
      </c>
      <c r="Q651" s="215">
        <v>0</v>
      </c>
      <c r="R651" s="215">
        <f>Q651*H651</f>
        <v>0</v>
      </c>
      <c r="S651" s="215">
        <v>0</v>
      </c>
      <c r="T651" s="216">
        <f>S651*H651</f>
        <v>0</v>
      </c>
      <c r="U651" s="41"/>
      <c r="V651" s="41"/>
      <c r="W651" s="41"/>
      <c r="X651" s="41"/>
      <c r="Y651" s="41"/>
      <c r="Z651" s="41"/>
      <c r="AA651" s="41"/>
      <c r="AB651" s="41"/>
      <c r="AC651" s="41"/>
      <c r="AD651" s="41"/>
      <c r="AE651" s="41"/>
      <c r="AR651" s="217" t="s">
        <v>349</v>
      </c>
      <c r="AT651" s="217" t="s">
        <v>123</v>
      </c>
      <c r="AU651" s="217" t="s">
        <v>84</v>
      </c>
      <c r="AY651" s="19" t="s">
        <v>120</v>
      </c>
      <c r="BE651" s="218">
        <f>IF(N651="základní",J651,0)</f>
        <v>0</v>
      </c>
      <c r="BF651" s="218">
        <f>IF(N651="snížená",J651,0)</f>
        <v>0</v>
      </c>
      <c r="BG651" s="218">
        <f>IF(N651="zákl. přenesená",J651,0)</f>
        <v>0</v>
      </c>
      <c r="BH651" s="218">
        <f>IF(N651="sníž. přenesená",J651,0)</f>
        <v>0</v>
      </c>
      <c r="BI651" s="218">
        <f>IF(N651="nulová",J651,0)</f>
        <v>0</v>
      </c>
      <c r="BJ651" s="19" t="s">
        <v>79</v>
      </c>
      <c r="BK651" s="218">
        <f>ROUND(I651*H651,2)</f>
        <v>0</v>
      </c>
      <c r="BL651" s="19" t="s">
        <v>349</v>
      </c>
      <c r="BM651" s="217" t="s">
        <v>731</v>
      </c>
    </row>
    <row r="652" s="2" customFormat="1">
      <c r="A652" s="41"/>
      <c r="B652" s="42"/>
      <c r="C652" s="43"/>
      <c r="D652" s="219" t="s">
        <v>129</v>
      </c>
      <c r="E652" s="43"/>
      <c r="F652" s="220" t="s">
        <v>732</v>
      </c>
      <c r="G652" s="43"/>
      <c r="H652" s="43"/>
      <c r="I652" s="221"/>
      <c r="J652" s="43"/>
      <c r="K652" s="43"/>
      <c r="L652" s="47"/>
      <c r="M652" s="222"/>
      <c r="N652" s="223"/>
      <c r="O652" s="87"/>
      <c r="P652" s="87"/>
      <c r="Q652" s="87"/>
      <c r="R652" s="87"/>
      <c r="S652" s="87"/>
      <c r="T652" s="88"/>
      <c r="U652" s="41"/>
      <c r="V652" s="41"/>
      <c r="W652" s="41"/>
      <c r="X652" s="41"/>
      <c r="Y652" s="41"/>
      <c r="Z652" s="41"/>
      <c r="AA652" s="41"/>
      <c r="AB652" s="41"/>
      <c r="AC652" s="41"/>
      <c r="AD652" s="41"/>
      <c r="AE652" s="41"/>
      <c r="AT652" s="19" t="s">
        <v>129</v>
      </c>
      <c r="AU652" s="19" t="s">
        <v>84</v>
      </c>
    </row>
    <row r="653" s="2" customFormat="1">
      <c r="A653" s="41"/>
      <c r="B653" s="42"/>
      <c r="C653" s="43"/>
      <c r="D653" s="246" t="s">
        <v>139</v>
      </c>
      <c r="E653" s="43"/>
      <c r="F653" s="247" t="s">
        <v>733</v>
      </c>
      <c r="G653" s="43"/>
      <c r="H653" s="43"/>
      <c r="I653" s="221"/>
      <c r="J653" s="43"/>
      <c r="K653" s="43"/>
      <c r="L653" s="47"/>
      <c r="M653" s="222"/>
      <c r="N653" s="223"/>
      <c r="O653" s="87"/>
      <c r="P653" s="87"/>
      <c r="Q653" s="87"/>
      <c r="R653" s="87"/>
      <c r="S653" s="87"/>
      <c r="T653" s="88"/>
      <c r="U653" s="41"/>
      <c r="V653" s="41"/>
      <c r="W653" s="41"/>
      <c r="X653" s="41"/>
      <c r="Y653" s="41"/>
      <c r="Z653" s="41"/>
      <c r="AA653" s="41"/>
      <c r="AB653" s="41"/>
      <c r="AC653" s="41"/>
      <c r="AD653" s="41"/>
      <c r="AE653" s="41"/>
      <c r="AT653" s="19" t="s">
        <v>139</v>
      </c>
      <c r="AU653" s="19" t="s">
        <v>84</v>
      </c>
    </row>
    <row r="654" s="12" customFormat="1" ht="22.8" customHeight="1">
      <c r="A654" s="12"/>
      <c r="B654" s="190"/>
      <c r="C654" s="191"/>
      <c r="D654" s="192" t="s">
        <v>73</v>
      </c>
      <c r="E654" s="204" t="s">
        <v>734</v>
      </c>
      <c r="F654" s="204" t="s">
        <v>735</v>
      </c>
      <c r="G654" s="191"/>
      <c r="H654" s="191"/>
      <c r="I654" s="194"/>
      <c r="J654" s="205">
        <f>BK654</f>
        <v>0</v>
      </c>
      <c r="K654" s="191"/>
      <c r="L654" s="196"/>
      <c r="M654" s="197"/>
      <c r="N654" s="198"/>
      <c r="O654" s="198"/>
      <c r="P654" s="199">
        <f>SUM(P655:P790)</f>
        <v>0</v>
      </c>
      <c r="Q654" s="198"/>
      <c r="R654" s="199">
        <f>SUM(R655:R790)</f>
        <v>0.18885999999999997</v>
      </c>
      <c r="S654" s="198"/>
      <c r="T654" s="200">
        <f>SUM(T655:T790)</f>
        <v>0.38</v>
      </c>
      <c r="U654" s="12"/>
      <c r="V654" s="12"/>
      <c r="W654" s="12"/>
      <c r="X654" s="12"/>
      <c r="Y654" s="12"/>
      <c r="Z654" s="12"/>
      <c r="AA654" s="12"/>
      <c r="AB654" s="12"/>
      <c r="AC654" s="12"/>
      <c r="AD654" s="12"/>
      <c r="AE654" s="12"/>
      <c r="AR654" s="201" t="s">
        <v>84</v>
      </c>
      <c r="AT654" s="202" t="s">
        <v>73</v>
      </c>
      <c r="AU654" s="202" t="s">
        <v>79</v>
      </c>
      <c r="AY654" s="201" t="s">
        <v>120</v>
      </c>
      <c r="BK654" s="203">
        <f>SUM(BK655:BK790)</f>
        <v>0</v>
      </c>
    </row>
    <row r="655" s="2" customFormat="1" ht="24.15" customHeight="1">
      <c r="A655" s="41"/>
      <c r="B655" s="42"/>
      <c r="C655" s="206" t="s">
        <v>736</v>
      </c>
      <c r="D655" s="206" t="s">
        <v>123</v>
      </c>
      <c r="E655" s="207" t="s">
        <v>737</v>
      </c>
      <c r="F655" s="208" t="s">
        <v>738</v>
      </c>
      <c r="G655" s="209" t="s">
        <v>219</v>
      </c>
      <c r="H655" s="210">
        <v>76</v>
      </c>
      <c r="I655" s="211"/>
      <c r="J655" s="212">
        <f>ROUND(I655*H655,2)</f>
        <v>0</v>
      </c>
      <c r="K655" s="208" t="s">
        <v>136</v>
      </c>
      <c r="L655" s="47"/>
      <c r="M655" s="213" t="s">
        <v>21</v>
      </c>
      <c r="N655" s="214" t="s">
        <v>45</v>
      </c>
      <c r="O655" s="87"/>
      <c r="P655" s="215">
        <f>O655*H655</f>
        <v>0</v>
      </c>
      <c r="Q655" s="215">
        <v>0</v>
      </c>
      <c r="R655" s="215">
        <f>Q655*H655</f>
        <v>0</v>
      </c>
      <c r="S655" s="215">
        <v>0.0050000000000000001</v>
      </c>
      <c r="T655" s="216">
        <f>S655*H655</f>
        <v>0.38</v>
      </c>
      <c r="U655" s="41"/>
      <c r="V655" s="41"/>
      <c r="W655" s="41"/>
      <c r="X655" s="41"/>
      <c r="Y655" s="41"/>
      <c r="Z655" s="41"/>
      <c r="AA655" s="41"/>
      <c r="AB655" s="41"/>
      <c r="AC655" s="41"/>
      <c r="AD655" s="41"/>
      <c r="AE655" s="41"/>
      <c r="AR655" s="217" t="s">
        <v>349</v>
      </c>
      <c r="AT655" s="217" t="s">
        <v>123</v>
      </c>
      <c r="AU655" s="217" t="s">
        <v>84</v>
      </c>
      <c r="AY655" s="19" t="s">
        <v>120</v>
      </c>
      <c r="BE655" s="218">
        <f>IF(N655="základní",J655,0)</f>
        <v>0</v>
      </c>
      <c r="BF655" s="218">
        <f>IF(N655="snížená",J655,0)</f>
        <v>0</v>
      </c>
      <c r="BG655" s="218">
        <f>IF(N655="zákl. přenesená",J655,0)</f>
        <v>0</v>
      </c>
      <c r="BH655" s="218">
        <f>IF(N655="sníž. přenesená",J655,0)</f>
        <v>0</v>
      </c>
      <c r="BI655" s="218">
        <f>IF(N655="nulová",J655,0)</f>
        <v>0</v>
      </c>
      <c r="BJ655" s="19" t="s">
        <v>79</v>
      </c>
      <c r="BK655" s="218">
        <f>ROUND(I655*H655,2)</f>
        <v>0</v>
      </c>
      <c r="BL655" s="19" t="s">
        <v>349</v>
      </c>
      <c r="BM655" s="217" t="s">
        <v>739</v>
      </c>
    </row>
    <row r="656" s="2" customFormat="1">
      <c r="A656" s="41"/>
      <c r="B656" s="42"/>
      <c r="C656" s="43"/>
      <c r="D656" s="219" t="s">
        <v>129</v>
      </c>
      <c r="E656" s="43"/>
      <c r="F656" s="220" t="s">
        <v>740</v>
      </c>
      <c r="G656" s="43"/>
      <c r="H656" s="43"/>
      <c r="I656" s="221"/>
      <c r="J656" s="43"/>
      <c r="K656" s="43"/>
      <c r="L656" s="47"/>
      <c r="M656" s="222"/>
      <c r="N656" s="223"/>
      <c r="O656" s="87"/>
      <c r="P656" s="87"/>
      <c r="Q656" s="87"/>
      <c r="R656" s="87"/>
      <c r="S656" s="87"/>
      <c r="T656" s="88"/>
      <c r="U656" s="41"/>
      <c r="V656" s="41"/>
      <c r="W656" s="41"/>
      <c r="X656" s="41"/>
      <c r="Y656" s="41"/>
      <c r="Z656" s="41"/>
      <c r="AA656" s="41"/>
      <c r="AB656" s="41"/>
      <c r="AC656" s="41"/>
      <c r="AD656" s="41"/>
      <c r="AE656" s="41"/>
      <c r="AT656" s="19" t="s">
        <v>129</v>
      </c>
      <c r="AU656" s="19" t="s">
        <v>84</v>
      </c>
    </row>
    <row r="657" s="2" customFormat="1">
      <c r="A657" s="41"/>
      <c r="B657" s="42"/>
      <c r="C657" s="43"/>
      <c r="D657" s="246" t="s">
        <v>139</v>
      </c>
      <c r="E657" s="43"/>
      <c r="F657" s="247" t="s">
        <v>741</v>
      </c>
      <c r="G657" s="43"/>
      <c r="H657" s="43"/>
      <c r="I657" s="221"/>
      <c r="J657" s="43"/>
      <c r="K657" s="43"/>
      <c r="L657" s="47"/>
      <c r="M657" s="222"/>
      <c r="N657" s="223"/>
      <c r="O657" s="87"/>
      <c r="P657" s="87"/>
      <c r="Q657" s="87"/>
      <c r="R657" s="87"/>
      <c r="S657" s="87"/>
      <c r="T657" s="88"/>
      <c r="U657" s="41"/>
      <c r="V657" s="41"/>
      <c r="W657" s="41"/>
      <c r="X657" s="41"/>
      <c r="Y657" s="41"/>
      <c r="Z657" s="41"/>
      <c r="AA657" s="41"/>
      <c r="AB657" s="41"/>
      <c r="AC657" s="41"/>
      <c r="AD657" s="41"/>
      <c r="AE657" s="41"/>
      <c r="AT657" s="19" t="s">
        <v>139</v>
      </c>
      <c r="AU657" s="19" t="s">
        <v>84</v>
      </c>
    </row>
    <row r="658" s="13" customFormat="1">
      <c r="A658" s="13"/>
      <c r="B658" s="224"/>
      <c r="C658" s="225"/>
      <c r="D658" s="219" t="s">
        <v>130</v>
      </c>
      <c r="E658" s="226" t="s">
        <v>21</v>
      </c>
      <c r="F658" s="227" t="s">
        <v>346</v>
      </c>
      <c r="G658" s="225"/>
      <c r="H658" s="228">
        <v>3</v>
      </c>
      <c r="I658" s="229"/>
      <c r="J658" s="225"/>
      <c r="K658" s="225"/>
      <c r="L658" s="230"/>
      <c r="M658" s="231"/>
      <c r="N658" s="232"/>
      <c r="O658" s="232"/>
      <c r="P658" s="232"/>
      <c r="Q658" s="232"/>
      <c r="R658" s="232"/>
      <c r="S658" s="232"/>
      <c r="T658" s="233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T658" s="234" t="s">
        <v>130</v>
      </c>
      <c r="AU658" s="234" t="s">
        <v>84</v>
      </c>
      <c r="AV658" s="13" t="s">
        <v>84</v>
      </c>
      <c r="AW658" s="13" t="s">
        <v>36</v>
      </c>
      <c r="AX658" s="13" t="s">
        <v>74</v>
      </c>
      <c r="AY658" s="234" t="s">
        <v>120</v>
      </c>
    </row>
    <row r="659" s="13" customFormat="1">
      <c r="A659" s="13"/>
      <c r="B659" s="224"/>
      <c r="C659" s="225"/>
      <c r="D659" s="219" t="s">
        <v>130</v>
      </c>
      <c r="E659" s="226" t="s">
        <v>21</v>
      </c>
      <c r="F659" s="227" t="s">
        <v>290</v>
      </c>
      <c r="G659" s="225"/>
      <c r="H659" s="228">
        <v>2</v>
      </c>
      <c r="I659" s="229"/>
      <c r="J659" s="225"/>
      <c r="K659" s="225"/>
      <c r="L659" s="230"/>
      <c r="M659" s="231"/>
      <c r="N659" s="232"/>
      <c r="O659" s="232"/>
      <c r="P659" s="232"/>
      <c r="Q659" s="232"/>
      <c r="R659" s="232"/>
      <c r="S659" s="232"/>
      <c r="T659" s="233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T659" s="234" t="s">
        <v>130</v>
      </c>
      <c r="AU659" s="234" t="s">
        <v>84</v>
      </c>
      <c r="AV659" s="13" t="s">
        <v>84</v>
      </c>
      <c r="AW659" s="13" t="s">
        <v>36</v>
      </c>
      <c r="AX659" s="13" t="s">
        <v>74</v>
      </c>
      <c r="AY659" s="234" t="s">
        <v>120</v>
      </c>
    </row>
    <row r="660" s="13" customFormat="1">
      <c r="A660" s="13"/>
      <c r="B660" s="224"/>
      <c r="C660" s="225"/>
      <c r="D660" s="219" t="s">
        <v>130</v>
      </c>
      <c r="E660" s="226" t="s">
        <v>21</v>
      </c>
      <c r="F660" s="227" t="s">
        <v>291</v>
      </c>
      <c r="G660" s="225"/>
      <c r="H660" s="228">
        <v>3</v>
      </c>
      <c r="I660" s="229"/>
      <c r="J660" s="225"/>
      <c r="K660" s="225"/>
      <c r="L660" s="230"/>
      <c r="M660" s="231"/>
      <c r="N660" s="232"/>
      <c r="O660" s="232"/>
      <c r="P660" s="232"/>
      <c r="Q660" s="232"/>
      <c r="R660" s="232"/>
      <c r="S660" s="232"/>
      <c r="T660" s="233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T660" s="234" t="s">
        <v>130</v>
      </c>
      <c r="AU660" s="234" t="s">
        <v>84</v>
      </c>
      <c r="AV660" s="13" t="s">
        <v>84</v>
      </c>
      <c r="AW660" s="13" t="s">
        <v>36</v>
      </c>
      <c r="AX660" s="13" t="s">
        <v>74</v>
      </c>
      <c r="AY660" s="234" t="s">
        <v>120</v>
      </c>
    </row>
    <row r="661" s="13" customFormat="1">
      <c r="A661" s="13"/>
      <c r="B661" s="224"/>
      <c r="C661" s="225"/>
      <c r="D661" s="219" t="s">
        <v>130</v>
      </c>
      <c r="E661" s="226" t="s">
        <v>21</v>
      </c>
      <c r="F661" s="227" t="s">
        <v>292</v>
      </c>
      <c r="G661" s="225"/>
      <c r="H661" s="228">
        <v>3</v>
      </c>
      <c r="I661" s="229"/>
      <c r="J661" s="225"/>
      <c r="K661" s="225"/>
      <c r="L661" s="230"/>
      <c r="M661" s="231"/>
      <c r="N661" s="232"/>
      <c r="O661" s="232"/>
      <c r="P661" s="232"/>
      <c r="Q661" s="232"/>
      <c r="R661" s="232"/>
      <c r="S661" s="232"/>
      <c r="T661" s="233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T661" s="234" t="s">
        <v>130</v>
      </c>
      <c r="AU661" s="234" t="s">
        <v>84</v>
      </c>
      <c r="AV661" s="13" t="s">
        <v>84</v>
      </c>
      <c r="AW661" s="13" t="s">
        <v>36</v>
      </c>
      <c r="AX661" s="13" t="s">
        <v>74</v>
      </c>
      <c r="AY661" s="234" t="s">
        <v>120</v>
      </c>
    </row>
    <row r="662" s="13" customFormat="1">
      <c r="A662" s="13"/>
      <c r="B662" s="224"/>
      <c r="C662" s="225"/>
      <c r="D662" s="219" t="s">
        <v>130</v>
      </c>
      <c r="E662" s="226" t="s">
        <v>21</v>
      </c>
      <c r="F662" s="227" t="s">
        <v>355</v>
      </c>
      <c r="G662" s="225"/>
      <c r="H662" s="228">
        <v>7</v>
      </c>
      <c r="I662" s="229"/>
      <c r="J662" s="225"/>
      <c r="K662" s="225"/>
      <c r="L662" s="230"/>
      <c r="M662" s="231"/>
      <c r="N662" s="232"/>
      <c r="O662" s="232"/>
      <c r="P662" s="232"/>
      <c r="Q662" s="232"/>
      <c r="R662" s="232"/>
      <c r="S662" s="232"/>
      <c r="T662" s="233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T662" s="234" t="s">
        <v>130</v>
      </c>
      <c r="AU662" s="234" t="s">
        <v>84</v>
      </c>
      <c r="AV662" s="13" t="s">
        <v>84</v>
      </c>
      <c r="AW662" s="13" t="s">
        <v>36</v>
      </c>
      <c r="AX662" s="13" t="s">
        <v>74</v>
      </c>
      <c r="AY662" s="234" t="s">
        <v>120</v>
      </c>
    </row>
    <row r="663" s="13" customFormat="1">
      <c r="A663" s="13"/>
      <c r="B663" s="224"/>
      <c r="C663" s="225"/>
      <c r="D663" s="219" t="s">
        <v>130</v>
      </c>
      <c r="E663" s="226" t="s">
        <v>21</v>
      </c>
      <c r="F663" s="227" t="s">
        <v>301</v>
      </c>
      <c r="G663" s="225"/>
      <c r="H663" s="228">
        <v>4</v>
      </c>
      <c r="I663" s="229"/>
      <c r="J663" s="225"/>
      <c r="K663" s="225"/>
      <c r="L663" s="230"/>
      <c r="M663" s="231"/>
      <c r="N663" s="232"/>
      <c r="O663" s="232"/>
      <c r="P663" s="232"/>
      <c r="Q663" s="232"/>
      <c r="R663" s="232"/>
      <c r="S663" s="232"/>
      <c r="T663" s="233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T663" s="234" t="s">
        <v>130</v>
      </c>
      <c r="AU663" s="234" t="s">
        <v>84</v>
      </c>
      <c r="AV663" s="13" t="s">
        <v>84</v>
      </c>
      <c r="AW663" s="13" t="s">
        <v>36</v>
      </c>
      <c r="AX663" s="13" t="s">
        <v>74</v>
      </c>
      <c r="AY663" s="234" t="s">
        <v>120</v>
      </c>
    </row>
    <row r="664" s="13" customFormat="1">
      <c r="A664" s="13"/>
      <c r="B664" s="224"/>
      <c r="C664" s="225"/>
      <c r="D664" s="219" t="s">
        <v>130</v>
      </c>
      <c r="E664" s="226" t="s">
        <v>21</v>
      </c>
      <c r="F664" s="227" t="s">
        <v>312</v>
      </c>
      <c r="G664" s="225"/>
      <c r="H664" s="228">
        <v>2</v>
      </c>
      <c r="I664" s="229"/>
      <c r="J664" s="225"/>
      <c r="K664" s="225"/>
      <c r="L664" s="230"/>
      <c r="M664" s="231"/>
      <c r="N664" s="232"/>
      <c r="O664" s="232"/>
      <c r="P664" s="232"/>
      <c r="Q664" s="232"/>
      <c r="R664" s="232"/>
      <c r="S664" s="232"/>
      <c r="T664" s="233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T664" s="234" t="s">
        <v>130</v>
      </c>
      <c r="AU664" s="234" t="s">
        <v>84</v>
      </c>
      <c r="AV664" s="13" t="s">
        <v>84</v>
      </c>
      <c r="AW664" s="13" t="s">
        <v>36</v>
      </c>
      <c r="AX664" s="13" t="s">
        <v>74</v>
      </c>
      <c r="AY664" s="234" t="s">
        <v>120</v>
      </c>
    </row>
    <row r="665" s="13" customFormat="1">
      <c r="A665" s="13"/>
      <c r="B665" s="224"/>
      <c r="C665" s="225"/>
      <c r="D665" s="219" t="s">
        <v>130</v>
      </c>
      <c r="E665" s="226" t="s">
        <v>21</v>
      </c>
      <c r="F665" s="227" t="s">
        <v>742</v>
      </c>
      <c r="G665" s="225"/>
      <c r="H665" s="228">
        <v>2</v>
      </c>
      <c r="I665" s="229"/>
      <c r="J665" s="225"/>
      <c r="K665" s="225"/>
      <c r="L665" s="230"/>
      <c r="M665" s="231"/>
      <c r="N665" s="232"/>
      <c r="O665" s="232"/>
      <c r="P665" s="232"/>
      <c r="Q665" s="232"/>
      <c r="R665" s="232"/>
      <c r="S665" s="232"/>
      <c r="T665" s="233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T665" s="234" t="s">
        <v>130</v>
      </c>
      <c r="AU665" s="234" t="s">
        <v>84</v>
      </c>
      <c r="AV665" s="13" t="s">
        <v>84</v>
      </c>
      <c r="AW665" s="13" t="s">
        <v>36</v>
      </c>
      <c r="AX665" s="13" t="s">
        <v>74</v>
      </c>
      <c r="AY665" s="234" t="s">
        <v>120</v>
      </c>
    </row>
    <row r="666" s="13" customFormat="1">
      <c r="A666" s="13"/>
      <c r="B666" s="224"/>
      <c r="C666" s="225"/>
      <c r="D666" s="219" t="s">
        <v>130</v>
      </c>
      <c r="E666" s="226" t="s">
        <v>21</v>
      </c>
      <c r="F666" s="227" t="s">
        <v>293</v>
      </c>
      <c r="G666" s="225"/>
      <c r="H666" s="228">
        <v>1</v>
      </c>
      <c r="I666" s="229"/>
      <c r="J666" s="225"/>
      <c r="K666" s="225"/>
      <c r="L666" s="230"/>
      <c r="M666" s="231"/>
      <c r="N666" s="232"/>
      <c r="O666" s="232"/>
      <c r="P666" s="232"/>
      <c r="Q666" s="232"/>
      <c r="R666" s="232"/>
      <c r="S666" s="232"/>
      <c r="T666" s="233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T666" s="234" t="s">
        <v>130</v>
      </c>
      <c r="AU666" s="234" t="s">
        <v>84</v>
      </c>
      <c r="AV666" s="13" t="s">
        <v>84</v>
      </c>
      <c r="AW666" s="13" t="s">
        <v>36</v>
      </c>
      <c r="AX666" s="13" t="s">
        <v>74</v>
      </c>
      <c r="AY666" s="234" t="s">
        <v>120</v>
      </c>
    </row>
    <row r="667" s="13" customFormat="1">
      <c r="A667" s="13"/>
      <c r="B667" s="224"/>
      <c r="C667" s="225"/>
      <c r="D667" s="219" t="s">
        <v>130</v>
      </c>
      <c r="E667" s="226" t="s">
        <v>21</v>
      </c>
      <c r="F667" s="227" t="s">
        <v>294</v>
      </c>
      <c r="G667" s="225"/>
      <c r="H667" s="228">
        <v>1</v>
      </c>
      <c r="I667" s="229"/>
      <c r="J667" s="225"/>
      <c r="K667" s="225"/>
      <c r="L667" s="230"/>
      <c r="M667" s="231"/>
      <c r="N667" s="232"/>
      <c r="O667" s="232"/>
      <c r="P667" s="232"/>
      <c r="Q667" s="232"/>
      <c r="R667" s="232"/>
      <c r="S667" s="232"/>
      <c r="T667" s="233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T667" s="234" t="s">
        <v>130</v>
      </c>
      <c r="AU667" s="234" t="s">
        <v>84</v>
      </c>
      <c r="AV667" s="13" t="s">
        <v>84</v>
      </c>
      <c r="AW667" s="13" t="s">
        <v>36</v>
      </c>
      <c r="AX667" s="13" t="s">
        <v>74</v>
      </c>
      <c r="AY667" s="234" t="s">
        <v>120</v>
      </c>
    </row>
    <row r="668" s="13" customFormat="1">
      <c r="A668" s="13"/>
      <c r="B668" s="224"/>
      <c r="C668" s="225"/>
      <c r="D668" s="219" t="s">
        <v>130</v>
      </c>
      <c r="E668" s="226" t="s">
        <v>21</v>
      </c>
      <c r="F668" s="227" t="s">
        <v>314</v>
      </c>
      <c r="G668" s="225"/>
      <c r="H668" s="228">
        <v>6</v>
      </c>
      <c r="I668" s="229"/>
      <c r="J668" s="225"/>
      <c r="K668" s="225"/>
      <c r="L668" s="230"/>
      <c r="M668" s="231"/>
      <c r="N668" s="232"/>
      <c r="O668" s="232"/>
      <c r="P668" s="232"/>
      <c r="Q668" s="232"/>
      <c r="R668" s="232"/>
      <c r="S668" s="232"/>
      <c r="T668" s="233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T668" s="234" t="s">
        <v>130</v>
      </c>
      <c r="AU668" s="234" t="s">
        <v>84</v>
      </c>
      <c r="AV668" s="13" t="s">
        <v>84</v>
      </c>
      <c r="AW668" s="13" t="s">
        <v>36</v>
      </c>
      <c r="AX668" s="13" t="s">
        <v>74</v>
      </c>
      <c r="AY668" s="234" t="s">
        <v>120</v>
      </c>
    </row>
    <row r="669" s="13" customFormat="1">
      <c r="A669" s="13"/>
      <c r="B669" s="224"/>
      <c r="C669" s="225"/>
      <c r="D669" s="219" t="s">
        <v>130</v>
      </c>
      <c r="E669" s="226" t="s">
        <v>21</v>
      </c>
      <c r="F669" s="227" t="s">
        <v>315</v>
      </c>
      <c r="G669" s="225"/>
      <c r="H669" s="228">
        <v>6</v>
      </c>
      <c r="I669" s="229"/>
      <c r="J669" s="225"/>
      <c r="K669" s="225"/>
      <c r="L669" s="230"/>
      <c r="M669" s="231"/>
      <c r="N669" s="232"/>
      <c r="O669" s="232"/>
      <c r="P669" s="232"/>
      <c r="Q669" s="232"/>
      <c r="R669" s="232"/>
      <c r="S669" s="232"/>
      <c r="T669" s="233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T669" s="234" t="s">
        <v>130</v>
      </c>
      <c r="AU669" s="234" t="s">
        <v>84</v>
      </c>
      <c r="AV669" s="13" t="s">
        <v>84</v>
      </c>
      <c r="AW669" s="13" t="s">
        <v>36</v>
      </c>
      <c r="AX669" s="13" t="s">
        <v>74</v>
      </c>
      <c r="AY669" s="234" t="s">
        <v>120</v>
      </c>
    </row>
    <row r="670" s="13" customFormat="1">
      <c r="A670" s="13"/>
      <c r="B670" s="224"/>
      <c r="C670" s="225"/>
      <c r="D670" s="219" t="s">
        <v>130</v>
      </c>
      <c r="E670" s="226" t="s">
        <v>21</v>
      </c>
      <c r="F670" s="227" t="s">
        <v>743</v>
      </c>
      <c r="G670" s="225"/>
      <c r="H670" s="228">
        <v>2</v>
      </c>
      <c r="I670" s="229"/>
      <c r="J670" s="225"/>
      <c r="K670" s="225"/>
      <c r="L670" s="230"/>
      <c r="M670" s="231"/>
      <c r="N670" s="232"/>
      <c r="O670" s="232"/>
      <c r="P670" s="232"/>
      <c r="Q670" s="232"/>
      <c r="R670" s="232"/>
      <c r="S670" s="232"/>
      <c r="T670" s="233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T670" s="234" t="s">
        <v>130</v>
      </c>
      <c r="AU670" s="234" t="s">
        <v>84</v>
      </c>
      <c r="AV670" s="13" t="s">
        <v>84</v>
      </c>
      <c r="AW670" s="13" t="s">
        <v>36</v>
      </c>
      <c r="AX670" s="13" t="s">
        <v>74</v>
      </c>
      <c r="AY670" s="234" t="s">
        <v>120</v>
      </c>
    </row>
    <row r="671" s="13" customFormat="1">
      <c r="A671" s="13"/>
      <c r="B671" s="224"/>
      <c r="C671" s="225"/>
      <c r="D671" s="219" t="s">
        <v>130</v>
      </c>
      <c r="E671" s="226" t="s">
        <v>21</v>
      </c>
      <c r="F671" s="227" t="s">
        <v>744</v>
      </c>
      <c r="G671" s="225"/>
      <c r="H671" s="228">
        <v>2</v>
      </c>
      <c r="I671" s="229"/>
      <c r="J671" s="225"/>
      <c r="K671" s="225"/>
      <c r="L671" s="230"/>
      <c r="M671" s="231"/>
      <c r="N671" s="232"/>
      <c r="O671" s="232"/>
      <c r="P671" s="232"/>
      <c r="Q671" s="232"/>
      <c r="R671" s="232"/>
      <c r="S671" s="232"/>
      <c r="T671" s="233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T671" s="234" t="s">
        <v>130</v>
      </c>
      <c r="AU671" s="234" t="s">
        <v>84</v>
      </c>
      <c r="AV671" s="13" t="s">
        <v>84</v>
      </c>
      <c r="AW671" s="13" t="s">
        <v>36</v>
      </c>
      <c r="AX671" s="13" t="s">
        <v>74</v>
      </c>
      <c r="AY671" s="234" t="s">
        <v>120</v>
      </c>
    </row>
    <row r="672" s="13" customFormat="1">
      <c r="A672" s="13"/>
      <c r="B672" s="224"/>
      <c r="C672" s="225"/>
      <c r="D672" s="219" t="s">
        <v>130</v>
      </c>
      <c r="E672" s="226" t="s">
        <v>21</v>
      </c>
      <c r="F672" s="227" t="s">
        <v>745</v>
      </c>
      <c r="G672" s="225"/>
      <c r="H672" s="228">
        <v>2</v>
      </c>
      <c r="I672" s="229"/>
      <c r="J672" s="225"/>
      <c r="K672" s="225"/>
      <c r="L672" s="230"/>
      <c r="M672" s="231"/>
      <c r="N672" s="232"/>
      <c r="O672" s="232"/>
      <c r="P672" s="232"/>
      <c r="Q672" s="232"/>
      <c r="R672" s="232"/>
      <c r="S672" s="232"/>
      <c r="T672" s="233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T672" s="234" t="s">
        <v>130</v>
      </c>
      <c r="AU672" s="234" t="s">
        <v>84</v>
      </c>
      <c r="AV672" s="13" t="s">
        <v>84</v>
      </c>
      <c r="AW672" s="13" t="s">
        <v>36</v>
      </c>
      <c r="AX672" s="13" t="s">
        <v>74</v>
      </c>
      <c r="AY672" s="234" t="s">
        <v>120</v>
      </c>
    </row>
    <row r="673" s="13" customFormat="1">
      <c r="A673" s="13"/>
      <c r="B673" s="224"/>
      <c r="C673" s="225"/>
      <c r="D673" s="219" t="s">
        <v>130</v>
      </c>
      <c r="E673" s="226" t="s">
        <v>21</v>
      </c>
      <c r="F673" s="227" t="s">
        <v>746</v>
      </c>
      <c r="G673" s="225"/>
      <c r="H673" s="228">
        <v>2</v>
      </c>
      <c r="I673" s="229"/>
      <c r="J673" s="225"/>
      <c r="K673" s="225"/>
      <c r="L673" s="230"/>
      <c r="M673" s="231"/>
      <c r="N673" s="232"/>
      <c r="O673" s="232"/>
      <c r="P673" s="232"/>
      <c r="Q673" s="232"/>
      <c r="R673" s="232"/>
      <c r="S673" s="232"/>
      <c r="T673" s="233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T673" s="234" t="s">
        <v>130</v>
      </c>
      <c r="AU673" s="234" t="s">
        <v>84</v>
      </c>
      <c r="AV673" s="13" t="s">
        <v>84</v>
      </c>
      <c r="AW673" s="13" t="s">
        <v>36</v>
      </c>
      <c r="AX673" s="13" t="s">
        <v>74</v>
      </c>
      <c r="AY673" s="234" t="s">
        <v>120</v>
      </c>
    </row>
    <row r="674" s="13" customFormat="1">
      <c r="A674" s="13"/>
      <c r="B674" s="224"/>
      <c r="C674" s="225"/>
      <c r="D674" s="219" t="s">
        <v>130</v>
      </c>
      <c r="E674" s="226" t="s">
        <v>21</v>
      </c>
      <c r="F674" s="227" t="s">
        <v>302</v>
      </c>
      <c r="G674" s="225"/>
      <c r="H674" s="228">
        <v>2</v>
      </c>
      <c r="I674" s="229"/>
      <c r="J674" s="225"/>
      <c r="K674" s="225"/>
      <c r="L674" s="230"/>
      <c r="M674" s="231"/>
      <c r="N674" s="232"/>
      <c r="O674" s="232"/>
      <c r="P674" s="232"/>
      <c r="Q674" s="232"/>
      <c r="R674" s="232"/>
      <c r="S674" s="232"/>
      <c r="T674" s="233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T674" s="234" t="s">
        <v>130</v>
      </c>
      <c r="AU674" s="234" t="s">
        <v>84</v>
      </c>
      <c r="AV674" s="13" t="s">
        <v>84</v>
      </c>
      <c r="AW674" s="13" t="s">
        <v>36</v>
      </c>
      <c r="AX674" s="13" t="s">
        <v>74</v>
      </c>
      <c r="AY674" s="234" t="s">
        <v>120</v>
      </c>
    </row>
    <row r="675" s="13" customFormat="1">
      <c r="A675" s="13"/>
      <c r="B675" s="224"/>
      <c r="C675" s="225"/>
      <c r="D675" s="219" t="s">
        <v>130</v>
      </c>
      <c r="E675" s="226" t="s">
        <v>21</v>
      </c>
      <c r="F675" s="227" t="s">
        <v>321</v>
      </c>
      <c r="G675" s="225"/>
      <c r="H675" s="228">
        <v>2</v>
      </c>
      <c r="I675" s="229"/>
      <c r="J675" s="225"/>
      <c r="K675" s="225"/>
      <c r="L675" s="230"/>
      <c r="M675" s="231"/>
      <c r="N675" s="232"/>
      <c r="O675" s="232"/>
      <c r="P675" s="232"/>
      <c r="Q675" s="232"/>
      <c r="R675" s="232"/>
      <c r="S675" s="232"/>
      <c r="T675" s="233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T675" s="234" t="s">
        <v>130</v>
      </c>
      <c r="AU675" s="234" t="s">
        <v>84</v>
      </c>
      <c r="AV675" s="13" t="s">
        <v>84</v>
      </c>
      <c r="AW675" s="13" t="s">
        <v>36</v>
      </c>
      <c r="AX675" s="13" t="s">
        <v>74</v>
      </c>
      <c r="AY675" s="234" t="s">
        <v>120</v>
      </c>
    </row>
    <row r="676" s="13" customFormat="1">
      <c r="A676" s="13"/>
      <c r="B676" s="224"/>
      <c r="C676" s="225"/>
      <c r="D676" s="219" t="s">
        <v>130</v>
      </c>
      <c r="E676" s="226" t="s">
        <v>21</v>
      </c>
      <c r="F676" s="227" t="s">
        <v>322</v>
      </c>
      <c r="G676" s="225"/>
      <c r="H676" s="228">
        <v>2</v>
      </c>
      <c r="I676" s="229"/>
      <c r="J676" s="225"/>
      <c r="K676" s="225"/>
      <c r="L676" s="230"/>
      <c r="M676" s="231"/>
      <c r="N676" s="232"/>
      <c r="O676" s="232"/>
      <c r="P676" s="232"/>
      <c r="Q676" s="232"/>
      <c r="R676" s="232"/>
      <c r="S676" s="232"/>
      <c r="T676" s="233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T676" s="234" t="s">
        <v>130</v>
      </c>
      <c r="AU676" s="234" t="s">
        <v>84</v>
      </c>
      <c r="AV676" s="13" t="s">
        <v>84</v>
      </c>
      <c r="AW676" s="13" t="s">
        <v>36</v>
      </c>
      <c r="AX676" s="13" t="s">
        <v>74</v>
      </c>
      <c r="AY676" s="234" t="s">
        <v>120</v>
      </c>
    </row>
    <row r="677" s="13" customFormat="1">
      <c r="A677" s="13"/>
      <c r="B677" s="224"/>
      <c r="C677" s="225"/>
      <c r="D677" s="219" t="s">
        <v>130</v>
      </c>
      <c r="E677" s="226" t="s">
        <v>21</v>
      </c>
      <c r="F677" s="227" t="s">
        <v>747</v>
      </c>
      <c r="G677" s="225"/>
      <c r="H677" s="228">
        <v>2</v>
      </c>
      <c r="I677" s="229"/>
      <c r="J677" s="225"/>
      <c r="K677" s="225"/>
      <c r="L677" s="230"/>
      <c r="M677" s="231"/>
      <c r="N677" s="232"/>
      <c r="O677" s="232"/>
      <c r="P677" s="232"/>
      <c r="Q677" s="232"/>
      <c r="R677" s="232"/>
      <c r="S677" s="232"/>
      <c r="T677" s="233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T677" s="234" t="s">
        <v>130</v>
      </c>
      <c r="AU677" s="234" t="s">
        <v>84</v>
      </c>
      <c r="AV677" s="13" t="s">
        <v>84</v>
      </c>
      <c r="AW677" s="13" t="s">
        <v>36</v>
      </c>
      <c r="AX677" s="13" t="s">
        <v>74</v>
      </c>
      <c r="AY677" s="234" t="s">
        <v>120</v>
      </c>
    </row>
    <row r="678" s="13" customFormat="1">
      <c r="A678" s="13"/>
      <c r="B678" s="224"/>
      <c r="C678" s="225"/>
      <c r="D678" s="219" t="s">
        <v>130</v>
      </c>
      <c r="E678" s="226" t="s">
        <v>21</v>
      </c>
      <c r="F678" s="227" t="s">
        <v>748</v>
      </c>
      <c r="G678" s="225"/>
      <c r="H678" s="228">
        <v>2</v>
      </c>
      <c r="I678" s="229"/>
      <c r="J678" s="225"/>
      <c r="K678" s="225"/>
      <c r="L678" s="230"/>
      <c r="M678" s="231"/>
      <c r="N678" s="232"/>
      <c r="O678" s="232"/>
      <c r="P678" s="232"/>
      <c r="Q678" s="232"/>
      <c r="R678" s="232"/>
      <c r="S678" s="232"/>
      <c r="T678" s="233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T678" s="234" t="s">
        <v>130</v>
      </c>
      <c r="AU678" s="234" t="s">
        <v>84</v>
      </c>
      <c r="AV678" s="13" t="s">
        <v>84</v>
      </c>
      <c r="AW678" s="13" t="s">
        <v>36</v>
      </c>
      <c r="AX678" s="13" t="s">
        <v>74</v>
      </c>
      <c r="AY678" s="234" t="s">
        <v>120</v>
      </c>
    </row>
    <row r="679" s="13" customFormat="1">
      <c r="A679" s="13"/>
      <c r="B679" s="224"/>
      <c r="C679" s="225"/>
      <c r="D679" s="219" t="s">
        <v>130</v>
      </c>
      <c r="E679" s="226" t="s">
        <v>21</v>
      </c>
      <c r="F679" s="227" t="s">
        <v>749</v>
      </c>
      <c r="G679" s="225"/>
      <c r="H679" s="228">
        <v>2</v>
      </c>
      <c r="I679" s="229"/>
      <c r="J679" s="225"/>
      <c r="K679" s="225"/>
      <c r="L679" s="230"/>
      <c r="M679" s="231"/>
      <c r="N679" s="232"/>
      <c r="O679" s="232"/>
      <c r="P679" s="232"/>
      <c r="Q679" s="232"/>
      <c r="R679" s="232"/>
      <c r="S679" s="232"/>
      <c r="T679" s="233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T679" s="234" t="s">
        <v>130</v>
      </c>
      <c r="AU679" s="234" t="s">
        <v>84</v>
      </c>
      <c r="AV679" s="13" t="s">
        <v>84</v>
      </c>
      <c r="AW679" s="13" t="s">
        <v>36</v>
      </c>
      <c r="AX679" s="13" t="s">
        <v>74</v>
      </c>
      <c r="AY679" s="234" t="s">
        <v>120</v>
      </c>
    </row>
    <row r="680" s="13" customFormat="1">
      <c r="A680" s="13"/>
      <c r="B680" s="224"/>
      <c r="C680" s="225"/>
      <c r="D680" s="219" t="s">
        <v>130</v>
      </c>
      <c r="E680" s="226" t="s">
        <v>21</v>
      </c>
      <c r="F680" s="227" t="s">
        <v>750</v>
      </c>
      <c r="G680" s="225"/>
      <c r="H680" s="228">
        <v>2</v>
      </c>
      <c r="I680" s="229"/>
      <c r="J680" s="225"/>
      <c r="K680" s="225"/>
      <c r="L680" s="230"/>
      <c r="M680" s="231"/>
      <c r="N680" s="232"/>
      <c r="O680" s="232"/>
      <c r="P680" s="232"/>
      <c r="Q680" s="232"/>
      <c r="R680" s="232"/>
      <c r="S680" s="232"/>
      <c r="T680" s="233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T680" s="234" t="s">
        <v>130</v>
      </c>
      <c r="AU680" s="234" t="s">
        <v>84</v>
      </c>
      <c r="AV680" s="13" t="s">
        <v>84</v>
      </c>
      <c r="AW680" s="13" t="s">
        <v>36</v>
      </c>
      <c r="AX680" s="13" t="s">
        <v>74</v>
      </c>
      <c r="AY680" s="234" t="s">
        <v>120</v>
      </c>
    </row>
    <row r="681" s="13" customFormat="1">
      <c r="A681" s="13"/>
      <c r="B681" s="224"/>
      <c r="C681" s="225"/>
      <c r="D681" s="219" t="s">
        <v>130</v>
      </c>
      <c r="E681" s="226" t="s">
        <v>21</v>
      </c>
      <c r="F681" s="227" t="s">
        <v>303</v>
      </c>
      <c r="G681" s="225"/>
      <c r="H681" s="228">
        <v>14</v>
      </c>
      <c r="I681" s="229"/>
      <c r="J681" s="225"/>
      <c r="K681" s="225"/>
      <c r="L681" s="230"/>
      <c r="M681" s="231"/>
      <c r="N681" s="232"/>
      <c r="O681" s="232"/>
      <c r="P681" s="232"/>
      <c r="Q681" s="232"/>
      <c r="R681" s="232"/>
      <c r="S681" s="232"/>
      <c r="T681" s="233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T681" s="234" t="s">
        <v>130</v>
      </c>
      <c r="AU681" s="234" t="s">
        <v>84</v>
      </c>
      <c r="AV681" s="13" t="s">
        <v>84</v>
      </c>
      <c r="AW681" s="13" t="s">
        <v>36</v>
      </c>
      <c r="AX681" s="13" t="s">
        <v>74</v>
      </c>
      <c r="AY681" s="234" t="s">
        <v>120</v>
      </c>
    </row>
    <row r="682" s="14" customFormat="1">
      <c r="A682" s="14"/>
      <c r="B682" s="235"/>
      <c r="C682" s="236"/>
      <c r="D682" s="219" t="s">
        <v>130</v>
      </c>
      <c r="E682" s="237" t="s">
        <v>21</v>
      </c>
      <c r="F682" s="238" t="s">
        <v>133</v>
      </c>
      <c r="G682" s="236"/>
      <c r="H682" s="239">
        <v>76</v>
      </c>
      <c r="I682" s="240"/>
      <c r="J682" s="236"/>
      <c r="K682" s="236"/>
      <c r="L682" s="241"/>
      <c r="M682" s="242"/>
      <c r="N682" s="243"/>
      <c r="O682" s="243"/>
      <c r="P682" s="243"/>
      <c r="Q682" s="243"/>
      <c r="R682" s="243"/>
      <c r="S682" s="243"/>
      <c r="T682" s="244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T682" s="245" t="s">
        <v>130</v>
      </c>
      <c r="AU682" s="245" t="s">
        <v>84</v>
      </c>
      <c r="AV682" s="14" t="s">
        <v>127</v>
      </c>
      <c r="AW682" s="14" t="s">
        <v>36</v>
      </c>
      <c r="AX682" s="14" t="s">
        <v>79</v>
      </c>
      <c r="AY682" s="245" t="s">
        <v>120</v>
      </c>
    </row>
    <row r="683" s="2" customFormat="1" ht="24.15" customHeight="1">
      <c r="A683" s="41"/>
      <c r="B683" s="42"/>
      <c r="C683" s="206" t="s">
        <v>751</v>
      </c>
      <c r="D683" s="206" t="s">
        <v>123</v>
      </c>
      <c r="E683" s="207" t="s">
        <v>752</v>
      </c>
      <c r="F683" s="208" t="s">
        <v>753</v>
      </c>
      <c r="G683" s="209" t="s">
        <v>126</v>
      </c>
      <c r="H683" s="210">
        <v>674.5</v>
      </c>
      <c r="I683" s="211"/>
      <c r="J683" s="212">
        <f>ROUND(I683*H683,2)</f>
        <v>0</v>
      </c>
      <c r="K683" s="208" t="s">
        <v>21</v>
      </c>
      <c r="L683" s="47"/>
      <c r="M683" s="213" t="s">
        <v>21</v>
      </c>
      <c r="N683" s="214" t="s">
        <v>45</v>
      </c>
      <c r="O683" s="87"/>
      <c r="P683" s="215">
        <f>O683*H683</f>
        <v>0</v>
      </c>
      <c r="Q683" s="215">
        <v>0.00027999999999999998</v>
      </c>
      <c r="R683" s="215">
        <f>Q683*H683</f>
        <v>0.18885999999999997</v>
      </c>
      <c r="S683" s="215">
        <v>0</v>
      </c>
      <c r="T683" s="216">
        <f>S683*H683</f>
        <v>0</v>
      </c>
      <c r="U683" s="41"/>
      <c r="V683" s="41"/>
      <c r="W683" s="41"/>
      <c r="X683" s="41"/>
      <c r="Y683" s="41"/>
      <c r="Z683" s="41"/>
      <c r="AA683" s="41"/>
      <c r="AB683" s="41"/>
      <c r="AC683" s="41"/>
      <c r="AD683" s="41"/>
      <c r="AE683" s="41"/>
      <c r="AR683" s="217" t="s">
        <v>349</v>
      </c>
      <c r="AT683" s="217" t="s">
        <v>123</v>
      </c>
      <c r="AU683" s="217" t="s">
        <v>84</v>
      </c>
      <c r="AY683" s="19" t="s">
        <v>120</v>
      </c>
      <c r="BE683" s="218">
        <f>IF(N683="základní",J683,0)</f>
        <v>0</v>
      </c>
      <c r="BF683" s="218">
        <f>IF(N683="snížená",J683,0)</f>
        <v>0</v>
      </c>
      <c r="BG683" s="218">
        <f>IF(N683="zákl. přenesená",J683,0)</f>
        <v>0</v>
      </c>
      <c r="BH683" s="218">
        <f>IF(N683="sníž. přenesená",J683,0)</f>
        <v>0</v>
      </c>
      <c r="BI683" s="218">
        <f>IF(N683="nulová",J683,0)</f>
        <v>0</v>
      </c>
      <c r="BJ683" s="19" t="s">
        <v>79</v>
      </c>
      <c r="BK683" s="218">
        <f>ROUND(I683*H683,2)</f>
        <v>0</v>
      </c>
      <c r="BL683" s="19" t="s">
        <v>349</v>
      </c>
      <c r="BM683" s="217" t="s">
        <v>754</v>
      </c>
    </row>
    <row r="684" s="2" customFormat="1">
      <c r="A684" s="41"/>
      <c r="B684" s="42"/>
      <c r="C684" s="43"/>
      <c r="D684" s="219" t="s">
        <v>129</v>
      </c>
      <c r="E684" s="43"/>
      <c r="F684" s="220" t="s">
        <v>753</v>
      </c>
      <c r="G684" s="43"/>
      <c r="H684" s="43"/>
      <c r="I684" s="221"/>
      <c r="J684" s="43"/>
      <c r="K684" s="43"/>
      <c r="L684" s="47"/>
      <c r="M684" s="222"/>
      <c r="N684" s="223"/>
      <c r="O684" s="87"/>
      <c r="P684" s="87"/>
      <c r="Q684" s="87"/>
      <c r="R684" s="87"/>
      <c r="S684" s="87"/>
      <c r="T684" s="88"/>
      <c r="U684" s="41"/>
      <c r="V684" s="41"/>
      <c r="W684" s="41"/>
      <c r="X684" s="41"/>
      <c r="Y684" s="41"/>
      <c r="Z684" s="41"/>
      <c r="AA684" s="41"/>
      <c r="AB684" s="41"/>
      <c r="AC684" s="41"/>
      <c r="AD684" s="41"/>
      <c r="AE684" s="41"/>
      <c r="AT684" s="19" t="s">
        <v>129</v>
      </c>
      <c r="AU684" s="19" t="s">
        <v>84</v>
      </c>
    </row>
    <row r="685" s="13" customFormat="1">
      <c r="A685" s="13"/>
      <c r="B685" s="224"/>
      <c r="C685" s="225"/>
      <c r="D685" s="219" t="s">
        <v>130</v>
      </c>
      <c r="E685" s="226" t="s">
        <v>21</v>
      </c>
      <c r="F685" s="227" t="s">
        <v>755</v>
      </c>
      <c r="G685" s="225"/>
      <c r="H685" s="228">
        <v>12.6</v>
      </c>
      <c r="I685" s="229"/>
      <c r="J685" s="225"/>
      <c r="K685" s="225"/>
      <c r="L685" s="230"/>
      <c r="M685" s="231"/>
      <c r="N685" s="232"/>
      <c r="O685" s="232"/>
      <c r="P685" s="232"/>
      <c r="Q685" s="232"/>
      <c r="R685" s="232"/>
      <c r="S685" s="232"/>
      <c r="T685" s="233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T685" s="234" t="s">
        <v>130</v>
      </c>
      <c r="AU685" s="234" t="s">
        <v>84</v>
      </c>
      <c r="AV685" s="13" t="s">
        <v>84</v>
      </c>
      <c r="AW685" s="13" t="s">
        <v>36</v>
      </c>
      <c r="AX685" s="13" t="s">
        <v>74</v>
      </c>
      <c r="AY685" s="234" t="s">
        <v>120</v>
      </c>
    </row>
    <row r="686" s="13" customFormat="1">
      <c r="A686" s="13"/>
      <c r="B686" s="224"/>
      <c r="C686" s="225"/>
      <c r="D686" s="219" t="s">
        <v>130</v>
      </c>
      <c r="E686" s="226" t="s">
        <v>21</v>
      </c>
      <c r="F686" s="227" t="s">
        <v>756</v>
      </c>
      <c r="G686" s="225"/>
      <c r="H686" s="228">
        <v>8.4000000000000004</v>
      </c>
      <c r="I686" s="229"/>
      <c r="J686" s="225"/>
      <c r="K686" s="225"/>
      <c r="L686" s="230"/>
      <c r="M686" s="231"/>
      <c r="N686" s="232"/>
      <c r="O686" s="232"/>
      <c r="P686" s="232"/>
      <c r="Q686" s="232"/>
      <c r="R686" s="232"/>
      <c r="S686" s="232"/>
      <c r="T686" s="233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T686" s="234" t="s">
        <v>130</v>
      </c>
      <c r="AU686" s="234" t="s">
        <v>84</v>
      </c>
      <c r="AV686" s="13" t="s">
        <v>84</v>
      </c>
      <c r="AW686" s="13" t="s">
        <v>36</v>
      </c>
      <c r="AX686" s="13" t="s">
        <v>74</v>
      </c>
      <c r="AY686" s="234" t="s">
        <v>120</v>
      </c>
    </row>
    <row r="687" s="13" customFormat="1">
      <c r="A687" s="13"/>
      <c r="B687" s="224"/>
      <c r="C687" s="225"/>
      <c r="D687" s="219" t="s">
        <v>130</v>
      </c>
      <c r="E687" s="226" t="s">
        <v>21</v>
      </c>
      <c r="F687" s="227" t="s">
        <v>757</v>
      </c>
      <c r="G687" s="225"/>
      <c r="H687" s="228">
        <v>12.6</v>
      </c>
      <c r="I687" s="229"/>
      <c r="J687" s="225"/>
      <c r="K687" s="225"/>
      <c r="L687" s="230"/>
      <c r="M687" s="231"/>
      <c r="N687" s="232"/>
      <c r="O687" s="232"/>
      <c r="P687" s="232"/>
      <c r="Q687" s="232"/>
      <c r="R687" s="232"/>
      <c r="S687" s="232"/>
      <c r="T687" s="233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T687" s="234" t="s">
        <v>130</v>
      </c>
      <c r="AU687" s="234" t="s">
        <v>84</v>
      </c>
      <c r="AV687" s="13" t="s">
        <v>84</v>
      </c>
      <c r="AW687" s="13" t="s">
        <v>36</v>
      </c>
      <c r="AX687" s="13" t="s">
        <v>74</v>
      </c>
      <c r="AY687" s="234" t="s">
        <v>120</v>
      </c>
    </row>
    <row r="688" s="13" customFormat="1">
      <c r="A688" s="13"/>
      <c r="B688" s="224"/>
      <c r="C688" s="225"/>
      <c r="D688" s="219" t="s">
        <v>130</v>
      </c>
      <c r="E688" s="226" t="s">
        <v>21</v>
      </c>
      <c r="F688" s="227" t="s">
        <v>758</v>
      </c>
      <c r="G688" s="225"/>
      <c r="H688" s="228">
        <v>12.6</v>
      </c>
      <c r="I688" s="229"/>
      <c r="J688" s="225"/>
      <c r="K688" s="225"/>
      <c r="L688" s="230"/>
      <c r="M688" s="231"/>
      <c r="N688" s="232"/>
      <c r="O688" s="232"/>
      <c r="P688" s="232"/>
      <c r="Q688" s="232"/>
      <c r="R688" s="232"/>
      <c r="S688" s="232"/>
      <c r="T688" s="233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T688" s="234" t="s">
        <v>130</v>
      </c>
      <c r="AU688" s="234" t="s">
        <v>84</v>
      </c>
      <c r="AV688" s="13" t="s">
        <v>84</v>
      </c>
      <c r="AW688" s="13" t="s">
        <v>36</v>
      </c>
      <c r="AX688" s="13" t="s">
        <v>74</v>
      </c>
      <c r="AY688" s="234" t="s">
        <v>120</v>
      </c>
    </row>
    <row r="689" s="13" customFormat="1">
      <c r="A689" s="13"/>
      <c r="B689" s="224"/>
      <c r="C689" s="225"/>
      <c r="D689" s="219" t="s">
        <v>130</v>
      </c>
      <c r="E689" s="226" t="s">
        <v>21</v>
      </c>
      <c r="F689" s="227" t="s">
        <v>759</v>
      </c>
      <c r="G689" s="225"/>
      <c r="H689" s="228">
        <v>51.799999999999997</v>
      </c>
      <c r="I689" s="229"/>
      <c r="J689" s="225"/>
      <c r="K689" s="225"/>
      <c r="L689" s="230"/>
      <c r="M689" s="231"/>
      <c r="N689" s="232"/>
      <c r="O689" s="232"/>
      <c r="P689" s="232"/>
      <c r="Q689" s="232"/>
      <c r="R689" s="232"/>
      <c r="S689" s="232"/>
      <c r="T689" s="233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T689" s="234" t="s">
        <v>130</v>
      </c>
      <c r="AU689" s="234" t="s">
        <v>84</v>
      </c>
      <c r="AV689" s="13" t="s">
        <v>84</v>
      </c>
      <c r="AW689" s="13" t="s">
        <v>36</v>
      </c>
      <c r="AX689" s="13" t="s">
        <v>74</v>
      </c>
      <c r="AY689" s="234" t="s">
        <v>120</v>
      </c>
    </row>
    <row r="690" s="13" customFormat="1">
      <c r="A690" s="13"/>
      <c r="B690" s="224"/>
      <c r="C690" s="225"/>
      <c r="D690" s="219" t="s">
        <v>130</v>
      </c>
      <c r="E690" s="226" t="s">
        <v>21</v>
      </c>
      <c r="F690" s="227" t="s">
        <v>760</v>
      </c>
      <c r="G690" s="225"/>
      <c r="H690" s="228">
        <v>29.600000000000001</v>
      </c>
      <c r="I690" s="229"/>
      <c r="J690" s="225"/>
      <c r="K690" s="225"/>
      <c r="L690" s="230"/>
      <c r="M690" s="231"/>
      <c r="N690" s="232"/>
      <c r="O690" s="232"/>
      <c r="P690" s="232"/>
      <c r="Q690" s="232"/>
      <c r="R690" s="232"/>
      <c r="S690" s="232"/>
      <c r="T690" s="233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T690" s="234" t="s">
        <v>130</v>
      </c>
      <c r="AU690" s="234" t="s">
        <v>84</v>
      </c>
      <c r="AV690" s="13" t="s">
        <v>84</v>
      </c>
      <c r="AW690" s="13" t="s">
        <v>36</v>
      </c>
      <c r="AX690" s="13" t="s">
        <v>74</v>
      </c>
      <c r="AY690" s="234" t="s">
        <v>120</v>
      </c>
    </row>
    <row r="691" s="13" customFormat="1">
      <c r="A691" s="13"/>
      <c r="B691" s="224"/>
      <c r="C691" s="225"/>
      <c r="D691" s="219" t="s">
        <v>130</v>
      </c>
      <c r="E691" s="226" t="s">
        <v>21</v>
      </c>
      <c r="F691" s="227" t="s">
        <v>761</v>
      </c>
      <c r="G691" s="225"/>
      <c r="H691" s="228">
        <v>29.199999999999999</v>
      </c>
      <c r="I691" s="229"/>
      <c r="J691" s="225"/>
      <c r="K691" s="225"/>
      <c r="L691" s="230"/>
      <c r="M691" s="231"/>
      <c r="N691" s="232"/>
      <c r="O691" s="232"/>
      <c r="P691" s="232"/>
      <c r="Q691" s="232"/>
      <c r="R691" s="232"/>
      <c r="S691" s="232"/>
      <c r="T691" s="233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T691" s="234" t="s">
        <v>130</v>
      </c>
      <c r="AU691" s="234" t="s">
        <v>84</v>
      </c>
      <c r="AV691" s="13" t="s">
        <v>84</v>
      </c>
      <c r="AW691" s="13" t="s">
        <v>36</v>
      </c>
      <c r="AX691" s="13" t="s">
        <v>74</v>
      </c>
      <c r="AY691" s="234" t="s">
        <v>120</v>
      </c>
    </row>
    <row r="692" s="13" customFormat="1">
      <c r="A692" s="13"/>
      <c r="B692" s="224"/>
      <c r="C692" s="225"/>
      <c r="D692" s="219" t="s">
        <v>130</v>
      </c>
      <c r="E692" s="226" t="s">
        <v>21</v>
      </c>
      <c r="F692" s="227" t="s">
        <v>762</v>
      </c>
      <c r="G692" s="225"/>
      <c r="H692" s="228">
        <v>29.199999999999999</v>
      </c>
      <c r="I692" s="229"/>
      <c r="J692" s="225"/>
      <c r="K692" s="225"/>
      <c r="L692" s="230"/>
      <c r="M692" s="231"/>
      <c r="N692" s="232"/>
      <c r="O692" s="232"/>
      <c r="P692" s="232"/>
      <c r="Q692" s="232"/>
      <c r="R692" s="232"/>
      <c r="S692" s="232"/>
      <c r="T692" s="233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T692" s="234" t="s">
        <v>130</v>
      </c>
      <c r="AU692" s="234" t="s">
        <v>84</v>
      </c>
      <c r="AV692" s="13" t="s">
        <v>84</v>
      </c>
      <c r="AW692" s="13" t="s">
        <v>36</v>
      </c>
      <c r="AX692" s="13" t="s">
        <v>74</v>
      </c>
      <c r="AY692" s="234" t="s">
        <v>120</v>
      </c>
    </row>
    <row r="693" s="13" customFormat="1">
      <c r="A693" s="13"/>
      <c r="B693" s="224"/>
      <c r="C693" s="225"/>
      <c r="D693" s="219" t="s">
        <v>130</v>
      </c>
      <c r="E693" s="226" t="s">
        <v>21</v>
      </c>
      <c r="F693" s="227" t="s">
        <v>763</v>
      </c>
      <c r="G693" s="225"/>
      <c r="H693" s="228">
        <v>8.9000000000000004</v>
      </c>
      <c r="I693" s="229"/>
      <c r="J693" s="225"/>
      <c r="K693" s="225"/>
      <c r="L693" s="230"/>
      <c r="M693" s="231"/>
      <c r="N693" s="232"/>
      <c r="O693" s="232"/>
      <c r="P693" s="232"/>
      <c r="Q693" s="232"/>
      <c r="R693" s="232"/>
      <c r="S693" s="232"/>
      <c r="T693" s="233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T693" s="234" t="s">
        <v>130</v>
      </c>
      <c r="AU693" s="234" t="s">
        <v>84</v>
      </c>
      <c r="AV693" s="13" t="s">
        <v>84</v>
      </c>
      <c r="AW693" s="13" t="s">
        <v>36</v>
      </c>
      <c r="AX693" s="13" t="s">
        <v>74</v>
      </c>
      <c r="AY693" s="234" t="s">
        <v>120</v>
      </c>
    </row>
    <row r="694" s="13" customFormat="1">
      <c r="A694" s="13"/>
      <c r="B694" s="224"/>
      <c r="C694" s="225"/>
      <c r="D694" s="219" t="s">
        <v>130</v>
      </c>
      <c r="E694" s="226" t="s">
        <v>21</v>
      </c>
      <c r="F694" s="227" t="s">
        <v>764</v>
      </c>
      <c r="G694" s="225"/>
      <c r="H694" s="228">
        <v>8.9000000000000004</v>
      </c>
      <c r="I694" s="229"/>
      <c r="J694" s="225"/>
      <c r="K694" s="225"/>
      <c r="L694" s="230"/>
      <c r="M694" s="231"/>
      <c r="N694" s="232"/>
      <c r="O694" s="232"/>
      <c r="P694" s="232"/>
      <c r="Q694" s="232"/>
      <c r="R694" s="232"/>
      <c r="S694" s="232"/>
      <c r="T694" s="233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T694" s="234" t="s">
        <v>130</v>
      </c>
      <c r="AU694" s="234" t="s">
        <v>84</v>
      </c>
      <c r="AV694" s="13" t="s">
        <v>84</v>
      </c>
      <c r="AW694" s="13" t="s">
        <v>36</v>
      </c>
      <c r="AX694" s="13" t="s">
        <v>74</v>
      </c>
      <c r="AY694" s="234" t="s">
        <v>120</v>
      </c>
    </row>
    <row r="695" s="13" customFormat="1">
      <c r="A695" s="13"/>
      <c r="B695" s="224"/>
      <c r="C695" s="225"/>
      <c r="D695" s="219" t="s">
        <v>130</v>
      </c>
      <c r="E695" s="226" t="s">
        <v>21</v>
      </c>
      <c r="F695" s="227" t="s">
        <v>765</v>
      </c>
      <c r="G695" s="225"/>
      <c r="H695" s="228">
        <v>80.400000000000006</v>
      </c>
      <c r="I695" s="229"/>
      <c r="J695" s="225"/>
      <c r="K695" s="225"/>
      <c r="L695" s="230"/>
      <c r="M695" s="231"/>
      <c r="N695" s="232"/>
      <c r="O695" s="232"/>
      <c r="P695" s="232"/>
      <c r="Q695" s="232"/>
      <c r="R695" s="232"/>
      <c r="S695" s="232"/>
      <c r="T695" s="233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T695" s="234" t="s">
        <v>130</v>
      </c>
      <c r="AU695" s="234" t="s">
        <v>84</v>
      </c>
      <c r="AV695" s="13" t="s">
        <v>84</v>
      </c>
      <c r="AW695" s="13" t="s">
        <v>36</v>
      </c>
      <c r="AX695" s="13" t="s">
        <v>74</v>
      </c>
      <c r="AY695" s="234" t="s">
        <v>120</v>
      </c>
    </row>
    <row r="696" s="13" customFormat="1">
      <c r="A696" s="13"/>
      <c r="B696" s="224"/>
      <c r="C696" s="225"/>
      <c r="D696" s="219" t="s">
        <v>130</v>
      </c>
      <c r="E696" s="226" t="s">
        <v>21</v>
      </c>
      <c r="F696" s="227" t="s">
        <v>766</v>
      </c>
      <c r="G696" s="225"/>
      <c r="H696" s="228">
        <v>80.400000000000006</v>
      </c>
      <c r="I696" s="229"/>
      <c r="J696" s="225"/>
      <c r="K696" s="225"/>
      <c r="L696" s="230"/>
      <c r="M696" s="231"/>
      <c r="N696" s="232"/>
      <c r="O696" s="232"/>
      <c r="P696" s="232"/>
      <c r="Q696" s="232"/>
      <c r="R696" s="232"/>
      <c r="S696" s="232"/>
      <c r="T696" s="233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T696" s="234" t="s">
        <v>130</v>
      </c>
      <c r="AU696" s="234" t="s">
        <v>84</v>
      </c>
      <c r="AV696" s="13" t="s">
        <v>84</v>
      </c>
      <c r="AW696" s="13" t="s">
        <v>36</v>
      </c>
      <c r="AX696" s="13" t="s">
        <v>74</v>
      </c>
      <c r="AY696" s="234" t="s">
        <v>120</v>
      </c>
    </row>
    <row r="697" s="13" customFormat="1">
      <c r="A697" s="13"/>
      <c r="B697" s="224"/>
      <c r="C697" s="225"/>
      <c r="D697" s="219" t="s">
        <v>130</v>
      </c>
      <c r="E697" s="226" t="s">
        <v>21</v>
      </c>
      <c r="F697" s="227" t="s">
        <v>767</v>
      </c>
      <c r="G697" s="225"/>
      <c r="H697" s="228">
        <v>13.4</v>
      </c>
      <c r="I697" s="229"/>
      <c r="J697" s="225"/>
      <c r="K697" s="225"/>
      <c r="L697" s="230"/>
      <c r="M697" s="231"/>
      <c r="N697" s="232"/>
      <c r="O697" s="232"/>
      <c r="P697" s="232"/>
      <c r="Q697" s="232"/>
      <c r="R697" s="232"/>
      <c r="S697" s="232"/>
      <c r="T697" s="233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T697" s="234" t="s">
        <v>130</v>
      </c>
      <c r="AU697" s="234" t="s">
        <v>84</v>
      </c>
      <c r="AV697" s="13" t="s">
        <v>84</v>
      </c>
      <c r="AW697" s="13" t="s">
        <v>36</v>
      </c>
      <c r="AX697" s="13" t="s">
        <v>74</v>
      </c>
      <c r="AY697" s="234" t="s">
        <v>120</v>
      </c>
    </row>
    <row r="698" s="13" customFormat="1">
      <c r="A698" s="13"/>
      <c r="B698" s="224"/>
      <c r="C698" s="225"/>
      <c r="D698" s="219" t="s">
        <v>130</v>
      </c>
      <c r="E698" s="226" t="s">
        <v>21</v>
      </c>
      <c r="F698" s="227" t="s">
        <v>768</v>
      </c>
      <c r="G698" s="225"/>
      <c r="H698" s="228">
        <v>13.4</v>
      </c>
      <c r="I698" s="229"/>
      <c r="J698" s="225"/>
      <c r="K698" s="225"/>
      <c r="L698" s="230"/>
      <c r="M698" s="231"/>
      <c r="N698" s="232"/>
      <c r="O698" s="232"/>
      <c r="P698" s="232"/>
      <c r="Q698" s="232"/>
      <c r="R698" s="232"/>
      <c r="S698" s="232"/>
      <c r="T698" s="233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T698" s="234" t="s">
        <v>130</v>
      </c>
      <c r="AU698" s="234" t="s">
        <v>84</v>
      </c>
      <c r="AV698" s="13" t="s">
        <v>84</v>
      </c>
      <c r="AW698" s="13" t="s">
        <v>36</v>
      </c>
      <c r="AX698" s="13" t="s">
        <v>74</v>
      </c>
      <c r="AY698" s="234" t="s">
        <v>120</v>
      </c>
    </row>
    <row r="699" s="13" customFormat="1">
      <c r="A699" s="13"/>
      <c r="B699" s="224"/>
      <c r="C699" s="225"/>
      <c r="D699" s="219" t="s">
        <v>130</v>
      </c>
      <c r="E699" s="226" t="s">
        <v>21</v>
      </c>
      <c r="F699" s="227" t="s">
        <v>769</v>
      </c>
      <c r="G699" s="225"/>
      <c r="H699" s="228">
        <v>13.4</v>
      </c>
      <c r="I699" s="229"/>
      <c r="J699" s="225"/>
      <c r="K699" s="225"/>
      <c r="L699" s="230"/>
      <c r="M699" s="231"/>
      <c r="N699" s="232"/>
      <c r="O699" s="232"/>
      <c r="P699" s="232"/>
      <c r="Q699" s="232"/>
      <c r="R699" s="232"/>
      <c r="S699" s="232"/>
      <c r="T699" s="233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T699" s="234" t="s">
        <v>130</v>
      </c>
      <c r="AU699" s="234" t="s">
        <v>84</v>
      </c>
      <c r="AV699" s="13" t="s">
        <v>84</v>
      </c>
      <c r="AW699" s="13" t="s">
        <v>36</v>
      </c>
      <c r="AX699" s="13" t="s">
        <v>74</v>
      </c>
      <c r="AY699" s="234" t="s">
        <v>120</v>
      </c>
    </row>
    <row r="700" s="13" customFormat="1">
      <c r="A700" s="13"/>
      <c r="B700" s="224"/>
      <c r="C700" s="225"/>
      <c r="D700" s="219" t="s">
        <v>130</v>
      </c>
      <c r="E700" s="226" t="s">
        <v>21</v>
      </c>
      <c r="F700" s="227" t="s">
        <v>770</v>
      </c>
      <c r="G700" s="225"/>
      <c r="H700" s="228">
        <v>13.4</v>
      </c>
      <c r="I700" s="229"/>
      <c r="J700" s="225"/>
      <c r="K700" s="225"/>
      <c r="L700" s="230"/>
      <c r="M700" s="231"/>
      <c r="N700" s="232"/>
      <c r="O700" s="232"/>
      <c r="P700" s="232"/>
      <c r="Q700" s="232"/>
      <c r="R700" s="232"/>
      <c r="S700" s="232"/>
      <c r="T700" s="233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T700" s="234" t="s">
        <v>130</v>
      </c>
      <c r="AU700" s="234" t="s">
        <v>84</v>
      </c>
      <c r="AV700" s="13" t="s">
        <v>84</v>
      </c>
      <c r="AW700" s="13" t="s">
        <v>36</v>
      </c>
      <c r="AX700" s="13" t="s">
        <v>74</v>
      </c>
      <c r="AY700" s="234" t="s">
        <v>120</v>
      </c>
    </row>
    <row r="701" s="13" customFormat="1">
      <c r="A701" s="13"/>
      <c r="B701" s="224"/>
      <c r="C701" s="225"/>
      <c r="D701" s="219" t="s">
        <v>130</v>
      </c>
      <c r="E701" s="226" t="s">
        <v>21</v>
      </c>
      <c r="F701" s="227" t="s">
        <v>157</v>
      </c>
      <c r="G701" s="225"/>
      <c r="H701" s="228">
        <v>5.7999999999999998</v>
      </c>
      <c r="I701" s="229"/>
      <c r="J701" s="225"/>
      <c r="K701" s="225"/>
      <c r="L701" s="230"/>
      <c r="M701" s="231"/>
      <c r="N701" s="232"/>
      <c r="O701" s="232"/>
      <c r="P701" s="232"/>
      <c r="Q701" s="232"/>
      <c r="R701" s="232"/>
      <c r="S701" s="232"/>
      <c r="T701" s="233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T701" s="234" t="s">
        <v>130</v>
      </c>
      <c r="AU701" s="234" t="s">
        <v>84</v>
      </c>
      <c r="AV701" s="13" t="s">
        <v>84</v>
      </c>
      <c r="AW701" s="13" t="s">
        <v>36</v>
      </c>
      <c r="AX701" s="13" t="s">
        <v>74</v>
      </c>
      <c r="AY701" s="234" t="s">
        <v>120</v>
      </c>
    </row>
    <row r="702" s="13" customFormat="1">
      <c r="A702" s="13"/>
      <c r="B702" s="224"/>
      <c r="C702" s="225"/>
      <c r="D702" s="219" t="s">
        <v>130</v>
      </c>
      <c r="E702" s="226" t="s">
        <v>21</v>
      </c>
      <c r="F702" s="227" t="s">
        <v>158</v>
      </c>
      <c r="G702" s="225"/>
      <c r="H702" s="228">
        <v>26.800000000000001</v>
      </c>
      <c r="I702" s="229"/>
      <c r="J702" s="225"/>
      <c r="K702" s="225"/>
      <c r="L702" s="230"/>
      <c r="M702" s="231"/>
      <c r="N702" s="232"/>
      <c r="O702" s="232"/>
      <c r="P702" s="232"/>
      <c r="Q702" s="232"/>
      <c r="R702" s="232"/>
      <c r="S702" s="232"/>
      <c r="T702" s="233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T702" s="234" t="s">
        <v>130</v>
      </c>
      <c r="AU702" s="234" t="s">
        <v>84</v>
      </c>
      <c r="AV702" s="13" t="s">
        <v>84</v>
      </c>
      <c r="AW702" s="13" t="s">
        <v>36</v>
      </c>
      <c r="AX702" s="13" t="s">
        <v>74</v>
      </c>
      <c r="AY702" s="234" t="s">
        <v>120</v>
      </c>
    </row>
    <row r="703" s="13" customFormat="1">
      <c r="A703" s="13"/>
      <c r="B703" s="224"/>
      <c r="C703" s="225"/>
      <c r="D703" s="219" t="s">
        <v>130</v>
      </c>
      <c r="E703" s="226" t="s">
        <v>21</v>
      </c>
      <c r="F703" s="227" t="s">
        <v>771</v>
      </c>
      <c r="G703" s="225"/>
      <c r="H703" s="228">
        <v>12.4</v>
      </c>
      <c r="I703" s="229"/>
      <c r="J703" s="225"/>
      <c r="K703" s="225"/>
      <c r="L703" s="230"/>
      <c r="M703" s="231"/>
      <c r="N703" s="232"/>
      <c r="O703" s="232"/>
      <c r="P703" s="232"/>
      <c r="Q703" s="232"/>
      <c r="R703" s="232"/>
      <c r="S703" s="232"/>
      <c r="T703" s="233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T703" s="234" t="s">
        <v>130</v>
      </c>
      <c r="AU703" s="234" t="s">
        <v>84</v>
      </c>
      <c r="AV703" s="13" t="s">
        <v>84</v>
      </c>
      <c r="AW703" s="13" t="s">
        <v>36</v>
      </c>
      <c r="AX703" s="13" t="s">
        <v>74</v>
      </c>
      <c r="AY703" s="234" t="s">
        <v>120</v>
      </c>
    </row>
    <row r="704" s="13" customFormat="1">
      <c r="A704" s="13"/>
      <c r="B704" s="224"/>
      <c r="C704" s="225"/>
      <c r="D704" s="219" t="s">
        <v>130</v>
      </c>
      <c r="E704" s="226" t="s">
        <v>21</v>
      </c>
      <c r="F704" s="227" t="s">
        <v>772</v>
      </c>
      <c r="G704" s="225"/>
      <c r="H704" s="228">
        <v>26.800000000000001</v>
      </c>
      <c r="I704" s="229"/>
      <c r="J704" s="225"/>
      <c r="K704" s="225"/>
      <c r="L704" s="230"/>
      <c r="M704" s="231"/>
      <c r="N704" s="232"/>
      <c r="O704" s="232"/>
      <c r="P704" s="232"/>
      <c r="Q704" s="232"/>
      <c r="R704" s="232"/>
      <c r="S704" s="232"/>
      <c r="T704" s="233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T704" s="234" t="s">
        <v>130</v>
      </c>
      <c r="AU704" s="234" t="s">
        <v>84</v>
      </c>
      <c r="AV704" s="13" t="s">
        <v>84</v>
      </c>
      <c r="AW704" s="13" t="s">
        <v>36</v>
      </c>
      <c r="AX704" s="13" t="s">
        <v>74</v>
      </c>
      <c r="AY704" s="234" t="s">
        <v>120</v>
      </c>
    </row>
    <row r="705" s="13" customFormat="1">
      <c r="A705" s="13"/>
      <c r="B705" s="224"/>
      <c r="C705" s="225"/>
      <c r="D705" s="219" t="s">
        <v>130</v>
      </c>
      <c r="E705" s="226" t="s">
        <v>21</v>
      </c>
      <c r="F705" s="227" t="s">
        <v>773</v>
      </c>
      <c r="G705" s="225"/>
      <c r="H705" s="228">
        <v>26.800000000000001</v>
      </c>
      <c r="I705" s="229"/>
      <c r="J705" s="225"/>
      <c r="K705" s="225"/>
      <c r="L705" s="230"/>
      <c r="M705" s="231"/>
      <c r="N705" s="232"/>
      <c r="O705" s="232"/>
      <c r="P705" s="232"/>
      <c r="Q705" s="232"/>
      <c r="R705" s="232"/>
      <c r="S705" s="232"/>
      <c r="T705" s="233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T705" s="234" t="s">
        <v>130</v>
      </c>
      <c r="AU705" s="234" t="s">
        <v>84</v>
      </c>
      <c r="AV705" s="13" t="s">
        <v>84</v>
      </c>
      <c r="AW705" s="13" t="s">
        <v>36</v>
      </c>
      <c r="AX705" s="13" t="s">
        <v>74</v>
      </c>
      <c r="AY705" s="234" t="s">
        <v>120</v>
      </c>
    </row>
    <row r="706" s="13" customFormat="1">
      <c r="A706" s="13"/>
      <c r="B706" s="224"/>
      <c r="C706" s="225"/>
      <c r="D706" s="219" t="s">
        <v>130</v>
      </c>
      <c r="E706" s="226" t="s">
        <v>21</v>
      </c>
      <c r="F706" s="227" t="s">
        <v>774</v>
      </c>
      <c r="G706" s="225"/>
      <c r="H706" s="228">
        <v>13.4</v>
      </c>
      <c r="I706" s="229"/>
      <c r="J706" s="225"/>
      <c r="K706" s="225"/>
      <c r="L706" s="230"/>
      <c r="M706" s="231"/>
      <c r="N706" s="232"/>
      <c r="O706" s="232"/>
      <c r="P706" s="232"/>
      <c r="Q706" s="232"/>
      <c r="R706" s="232"/>
      <c r="S706" s="232"/>
      <c r="T706" s="233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T706" s="234" t="s">
        <v>130</v>
      </c>
      <c r="AU706" s="234" t="s">
        <v>84</v>
      </c>
      <c r="AV706" s="13" t="s">
        <v>84</v>
      </c>
      <c r="AW706" s="13" t="s">
        <v>36</v>
      </c>
      <c r="AX706" s="13" t="s">
        <v>74</v>
      </c>
      <c r="AY706" s="234" t="s">
        <v>120</v>
      </c>
    </row>
    <row r="707" s="13" customFormat="1">
      <c r="A707" s="13"/>
      <c r="B707" s="224"/>
      <c r="C707" s="225"/>
      <c r="D707" s="219" t="s">
        <v>130</v>
      </c>
      <c r="E707" s="226" t="s">
        <v>21</v>
      </c>
      <c r="F707" s="227" t="s">
        <v>775</v>
      </c>
      <c r="G707" s="225"/>
      <c r="H707" s="228">
        <v>13.4</v>
      </c>
      <c r="I707" s="229"/>
      <c r="J707" s="225"/>
      <c r="K707" s="225"/>
      <c r="L707" s="230"/>
      <c r="M707" s="231"/>
      <c r="N707" s="232"/>
      <c r="O707" s="232"/>
      <c r="P707" s="232"/>
      <c r="Q707" s="232"/>
      <c r="R707" s="232"/>
      <c r="S707" s="232"/>
      <c r="T707" s="233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T707" s="234" t="s">
        <v>130</v>
      </c>
      <c r="AU707" s="234" t="s">
        <v>84</v>
      </c>
      <c r="AV707" s="13" t="s">
        <v>84</v>
      </c>
      <c r="AW707" s="13" t="s">
        <v>36</v>
      </c>
      <c r="AX707" s="13" t="s">
        <v>74</v>
      </c>
      <c r="AY707" s="234" t="s">
        <v>120</v>
      </c>
    </row>
    <row r="708" s="13" customFormat="1">
      <c r="A708" s="13"/>
      <c r="B708" s="224"/>
      <c r="C708" s="225"/>
      <c r="D708" s="219" t="s">
        <v>130</v>
      </c>
      <c r="E708" s="226" t="s">
        <v>21</v>
      </c>
      <c r="F708" s="227" t="s">
        <v>776</v>
      </c>
      <c r="G708" s="225"/>
      <c r="H708" s="228">
        <v>13.4</v>
      </c>
      <c r="I708" s="229"/>
      <c r="J708" s="225"/>
      <c r="K708" s="225"/>
      <c r="L708" s="230"/>
      <c r="M708" s="231"/>
      <c r="N708" s="232"/>
      <c r="O708" s="232"/>
      <c r="P708" s="232"/>
      <c r="Q708" s="232"/>
      <c r="R708" s="232"/>
      <c r="S708" s="232"/>
      <c r="T708" s="233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T708" s="234" t="s">
        <v>130</v>
      </c>
      <c r="AU708" s="234" t="s">
        <v>84</v>
      </c>
      <c r="AV708" s="13" t="s">
        <v>84</v>
      </c>
      <c r="AW708" s="13" t="s">
        <v>36</v>
      </c>
      <c r="AX708" s="13" t="s">
        <v>74</v>
      </c>
      <c r="AY708" s="234" t="s">
        <v>120</v>
      </c>
    </row>
    <row r="709" s="13" customFormat="1">
      <c r="A709" s="13"/>
      <c r="B709" s="224"/>
      <c r="C709" s="225"/>
      <c r="D709" s="219" t="s">
        <v>130</v>
      </c>
      <c r="E709" s="226" t="s">
        <v>21</v>
      </c>
      <c r="F709" s="227" t="s">
        <v>777</v>
      </c>
      <c r="G709" s="225"/>
      <c r="H709" s="228">
        <v>13.4</v>
      </c>
      <c r="I709" s="229"/>
      <c r="J709" s="225"/>
      <c r="K709" s="225"/>
      <c r="L709" s="230"/>
      <c r="M709" s="231"/>
      <c r="N709" s="232"/>
      <c r="O709" s="232"/>
      <c r="P709" s="232"/>
      <c r="Q709" s="232"/>
      <c r="R709" s="232"/>
      <c r="S709" s="232"/>
      <c r="T709" s="233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T709" s="234" t="s">
        <v>130</v>
      </c>
      <c r="AU709" s="234" t="s">
        <v>84</v>
      </c>
      <c r="AV709" s="13" t="s">
        <v>84</v>
      </c>
      <c r="AW709" s="13" t="s">
        <v>36</v>
      </c>
      <c r="AX709" s="13" t="s">
        <v>74</v>
      </c>
      <c r="AY709" s="234" t="s">
        <v>120</v>
      </c>
    </row>
    <row r="710" s="13" customFormat="1">
      <c r="A710" s="13"/>
      <c r="B710" s="224"/>
      <c r="C710" s="225"/>
      <c r="D710" s="219" t="s">
        <v>130</v>
      </c>
      <c r="E710" s="226" t="s">
        <v>21</v>
      </c>
      <c r="F710" s="227" t="s">
        <v>166</v>
      </c>
      <c r="G710" s="225"/>
      <c r="H710" s="228">
        <v>3.6000000000000001</v>
      </c>
      <c r="I710" s="229"/>
      <c r="J710" s="225"/>
      <c r="K710" s="225"/>
      <c r="L710" s="230"/>
      <c r="M710" s="231"/>
      <c r="N710" s="232"/>
      <c r="O710" s="232"/>
      <c r="P710" s="232"/>
      <c r="Q710" s="232"/>
      <c r="R710" s="232"/>
      <c r="S710" s="232"/>
      <c r="T710" s="233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T710" s="234" t="s">
        <v>130</v>
      </c>
      <c r="AU710" s="234" t="s">
        <v>84</v>
      </c>
      <c r="AV710" s="13" t="s">
        <v>84</v>
      </c>
      <c r="AW710" s="13" t="s">
        <v>36</v>
      </c>
      <c r="AX710" s="13" t="s">
        <v>74</v>
      </c>
      <c r="AY710" s="234" t="s">
        <v>120</v>
      </c>
    </row>
    <row r="711" s="13" customFormat="1">
      <c r="A711" s="13"/>
      <c r="B711" s="224"/>
      <c r="C711" s="225"/>
      <c r="D711" s="219" t="s">
        <v>130</v>
      </c>
      <c r="E711" s="226" t="s">
        <v>21</v>
      </c>
      <c r="F711" s="227" t="s">
        <v>167</v>
      </c>
      <c r="G711" s="225"/>
      <c r="H711" s="228">
        <v>3.6000000000000001</v>
      </c>
      <c r="I711" s="229"/>
      <c r="J711" s="225"/>
      <c r="K711" s="225"/>
      <c r="L711" s="230"/>
      <c r="M711" s="231"/>
      <c r="N711" s="232"/>
      <c r="O711" s="232"/>
      <c r="P711" s="232"/>
      <c r="Q711" s="232"/>
      <c r="R711" s="232"/>
      <c r="S711" s="232"/>
      <c r="T711" s="233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T711" s="234" t="s">
        <v>130</v>
      </c>
      <c r="AU711" s="234" t="s">
        <v>84</v>
      </c>
      <c r="AV711" s="13" t="s">
        <v>84</v>
      </c>
      <c r="AW711" s="13" t="s">
        <v>36</v>
      </c>
      <c r="AX711" s="13" t="s">
        <v>74</v>
      </c>
      <c r="AY711" s="234" t="s">
        <v>120</v>
      </c>
    </row>
    <row r="712" s="13" customFormat="1">
      <c r="A712" s="13"/>
      <c r="B712" s="224"/>
      <c r="C712" s="225"/>
      <c r="D712" s="219" t="s">
        <v>130</v>
      </c>
      <c r="E712" s="226" t="s">
        <v>21</v>
      </c>
      <c r="F712" s="227" t="s">
        <v>168</v>
      </c>
      <c r="G712" s="225"/>
      <c r="H712" s="228">
        <v>7.0999999999999996</v>
      </c>
      <c r="I712" s="229"/>
      <c r="J712" s="225"/>
      <c r="K712" s="225"/>
      <c r="L712" s="230"/>
      <c r="M712" s="231"/>
      <c r="N712" s="232"/>
      <c r="O712" s="232"/>
      <c r="P712" s="232"/>
      <c r="Q712" s="232"/>
      <c r="R712" s="232"/>
      <c r="S712" s="232"/>
      <c r="T712" s="233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T712" s="234" t="s">
        <v>130</v>
      </c>
      <c r="AU712" s="234" t="s">
        <v>84</v>
      </c>
      <c r="AV712" s="13" t="s">
        <v>84</v>
      </c>
      <c r="AW712" s="13" t="s">
        <v>36</v>
      </c>
      <c r="AX712" s="13" t="s">
        <v>74</v>
      </c>
      <c r="AY712" s="234" t="s">
        <v>120</v>
      </c>
    </row>
    <row r="713" s="13" customFormat="1">
      <c r="A713" s="13"/>
      <c r="B713" s="224"/>
      <c r="C713" s="225"/>
      <c r="D713" s="219" t="s">
        <v>130</v>
      </c>
      <c r="E713" s="226" t="s">
        <v>21</v>
      </c>
      <c r="F713" s="227" t="s">
        <v>169</v>
      </c>
      <c r="G713" s="225"/>
      <c r="H713" s="228">
        <v>7.0999999999999996</v>
      </c>
      <c r="I713" s="229"/>
      <c r="J713" s="225"/>
      <c r="K713" s="225"/>
      <c r="L713" s="230"/>
      <c r="M713" s="231"/>
      <c r="N713" s="232"/>
      <c r="O713" s="232"/>
      <c r="P713" s="232"/>
      <c r="Q713" s="232"/>
      <c r="R713" s="232"/>
      <c r="S713" s="232"/>
      <c r="T713" s="233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T713" s="234" t="s">
        <v>130</v>
      </c>
      <c r="AU713" s="234" t="s">
        <v>84</v>
      </c>
      <c r="AV713" s="13" t="s">
        <v>84</v>
      </c>
      <c r="AW713" s="13" t="s">
        <v>36</v>
      </c>
      <c r="AX713" s="13" t="s">
        <v>74</v>
      </c>
      <c r="AY713" s="234" t="s">
        <v>120</v>
      </c>
    </row>
    <row r="714" s="13" customFormat="1">
      <c r="A714" s="13"/>
      <c r="B714" s="224"/>
      <c r="C714" s="225"/>
      <c r="D714" s="219" t="s">
        <v>130</v>
      </c>
      <c r="E714" s="226" t="s">
        <v>21</v>
      </c>
      <c r="F714" s="227" t="s">
        <v>170</v>
      </c>
      <c r="G714" s="225"/>
      <c r="H714" s="228">
        <v>7.0999999999999996</v>
      </c>
      <c r="I714" s="229"/>
      <c r="J714" s="225"/>
      <c r="K714" s="225"/>
      <c r="L714" s="230"/>
      <c r="M714" s="231"/>
      <c r="N714" s="232"/>
      <c r="O714" s="232"/>
      <c r="P714" s="232"/>
      <c r="Q714" s="232"/>
      <c r="R714" s="232"/>
      <c r="S714" s="232"/>
      <c r="T714" s="233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T714" s="234" t="s">
        <v>130</v>
      </c>
      <c r="AU714" s="234" t="s">
        <v>84</v>
      </c>
      <c r="AV714" s="13" t="s">
        <v>84</v>
      </c>
      <c r="AW714" s="13" t="s">
        <v>36</v>
      </c>
      <c r="AX714" s="13" t="s">
        <v>74</v>
      </c>
      <c r="AY714" s="234" t="s">
        <v>120</v>
      </c>
    </row>
    <row r="715" s="13" customFormat="1">
      <c r="A715" s="13"/>
      <c r="B715" s="224"/>
      <c r="C715" s="225"/>
      <c r="D715" s="219" t="s">
        <v>130</v>
      </c>
      <c r="E715" s="226" t="s">
        <v>21</v>
      </c>
      <c r="F715" s="227" t="s">
        <v>778</v>
      </c>
      <c r="G715" s="225"/>
      <c r="H715" s="228">
        <v>75.599999999999994</v>
      </c>
      <c r="I715" s="229"/>
      <c r="J715" s="225"/>
      <c r="K715" s="225"/>
      <c r="L715" s="230"/>
      <c r="M715" s="231"/>
      <c r="N715" s="232"/>
      <c r="O715" s="232"/>
      <c r="P715" s="232"/>
      <c r="Q715" s="232"/>
      <c r="R715" s="232"/>
      <c r="S715" s="232"/>
      <c r="T715" s="233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T715" s="234" t="s">
        <v>130</v>
      </c>
      <c r="AU715" s="234" t="s">
        <v>84</v>
      </c>
      <c r="AV715" s="13" t="s">
        <v>84</v>
      </c>
      <c r="AW715" s="13" t="s">
        <v>36</v>
      </c>
      <c r="AX715" s="13" t="s">
        <v>74</v>
      </c>
      <c r="AY715" s="234" t="s">
        <v>120</v>
      </c>
    </row>
    <row r="716" s="14" customFormat="1">
      <c r="A716" s="14"/>
      <c r="B716" s="235"/>
      <c r="C716" s="236"/>
      <c r="D716" s="219" t="s">
        <v>130</v>
      </c>
      <c r="E716" s="237" t="s">
        <v>21</v>
      </c>
      <c r="F716" s="238" t="s">
        <v>133</v>
      </c>
      <c r="G716" s="236"/>
      <c r="H716" s="239">
        <v>674.5</v>
      </c>
      <c r="I716" s="240"/>
      <c r="J716" s="236"/>
      <c r="K716" s="236"/>
      <c r="L716" s="241"/>
      <c r="M716" s="242"/>
      <c r="N716" s="243"/>
      <c r="O716" s="243"/>
      <c r="P716" s="243"/>
      <c r="Q716" s="243"/>
      <c r="R716" s="243"/>
      <c r="S716" s="243"/>
      <c r="T716" s="244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T716" s="245" t="s">
        <v>130</v>
      </c>
      <c r="AU716" s="245" t="s">
        <v>84</v>
      </c>
      <c r="AV716" s="14" t="s">
        <v>127</v>
      </c>
      <c r="AW716" s="14" t="s">
        <v>36</v>
      </c>
      <c r="AX716" s="14" t="s">
        <v>79</v>
      </c>
      <c r="AY716" s="245" t="s">
        <v>120</v>
      </c>
    </row>
    <row r="717" s="2" customFormat="1" ht="33" customHeight="1">
      <c r="A717" s="41"/>
      <c r="B717" s="42"/>
      <c r="C717" s="206" t="s">
        <v>779</v>
      </c>
      <c r="D717" s="206" t="s">
        <v>123</v>
      </c>
      <c r="E717" s="207" t="s">
        <v>780</v>
      </c>
      <c r="F717" s="208" t="s">
        <v>781</v>
      </c>
      <c r="G717" s="209" t="s">
        <v>126</v>
      </c>
      <c r="H717" s="210">
        <v>181</v>
      </c>
      <c r="I717" s="211"/>
      <c r="J717" s="212">
        <f>ROUND(I717*H717,2)</f>
        <v>0</v>
      </c>
      <c r="K717" s="208" t="s">
        <v>21</v>
      </c>
      <c r="L717" s="47"/>
      <c r="M717" s="213" t="s">
        <v>21</v>
      </c>
      <c r="N717" s="214" t="s">
        <v>45</v>
      </c>
      <c r="O717" s="87"/>
      <c r="P717" s="215">
        <f>O717*H717</f>
        <v>0</v>
      </c>
      <c r="Q717" s="215">
        <v>0</v>
      </c>
      <c r="R717" s="215">
        <f>Q717*H717</f>
        <v>0</v>
      </c>
      <c r="S717" s="215">
        <v>0</v>
      </c>
      <c r="T717" s="216">
        <f>S717*H717</f>
        <v>0</v>
      </c>
      <c r="U717" s="41"/>
      <c r="V717" s="41"/>
      <c r="W717" s="41"/>
      <c r="X717" s="41"/>
      <c r="Y717" s="41"/>
      <c r="Z717" s="41"/>
      <c r="AA717" s="41"/>
      <c r="AB717" s="41"/>
      <c r="AC717" s="41"/>
      <c r="AD717" s="41"/>
      <c r="AE717" s="41"/>
      <c r="AR717" s="217" t="s">
        <v>349</v>
      </c>
      <c r="AT717" s="217" t="s">
        <v>123</v>
      </c>
      <c r="AU717" s="217" t="s">
        <v>84</v>
      </c>
      <c r="AY717" s="19" t="s">
        <v>120</v>
      </c>
      <c r="BE717" s="218">
        <f>IF(N717="základní",J717,0)</f>
        <v>0</v>
      </c>
      <c r="BF717" s="218">
        <f>IF(N717="snížená",J717,0)</f>
        <v>0</v>
      </c>
      <c r="BG717" s="218">
        <f>IF(N717="zákl. přenesená",J717,0)</f>
        <v>0</v>
      </c>
      <c r="BH717" s="218">
        <f>IF(N717="sníž. přenesená",J717,0)</f>
        <v>0</v>
      </c>
      <c r="BI717" s="218">
        <f>IF(N717="nulová",J717,0)</f>
        <v>0</v>
      </c>
      <c r="BJ717" s="19" t="s">
        <v>79</v>
      </c>
      <c r="BK717" s="218">
        <f>ROUND(I717*H717,2)</f>
        <v>0</v>
      </c>
      <c r="BL717" s="19" t="s">
        <v>349</v>
      </c>
      <c r="BM717" s="217" t="s">
        <v>782</v>
      </c>
    </row>
    <row r="718" s="2" customFormat="1">
      <c r="A718" s="41"/>
      <c r="B718" s="42"/>
      <c r="C718" s="43"/>
      <c r="D718" s="219" t="s">
        <v>129</v>
      </c>
      <c r="E718" s="43"/>
      <c r="F718" s="220" t="s">
        <v>781</v>
      </c>
      <c r="G718" s="43"/>
      <c r="H718" s="43"/>
      <c r="I718" s="221"/>
      <c r="J718" s="43"/>
      <c r="K718" s="43"/>
      <c r="L718" s="47"/>
      <c r="M718" s="222"/>
      <c r="N718" s="223"/>
      <c r="O718" s="87"/>
      <c r="P718" s="87"/>
      <c r="Q718" s="87"/>
      <c r="R718" s="87"/>
      <c r="S718" s="87"/>
      <c r="T718" s="88"/>
      <c r="U718" s="41"/>
      <c r="V718" s="41"/>
      <c r="W718" s="41"/>
      <c r="X718" s="41"/>
      <c r="Y718" s="41"/>
      <c r="Z718" s="41"/>
      <c r="AA718" s="41"/>
      <c r="AB718" s="41"/>
      <c r="AC718" s="41"/>
      <c r="AD718" s="41"/>
      <c r="AE718" s="41"/>
      <c r="AT718" s="19" t="s">
        <v>129</v>
      </c>
      <c r="AU718" s="19" t="s">
        <v>84</v>
      </c>
    </row>
    <row r="719" s="2" customFormat="1" ht="33" customHeight="1">
      <c r="A719" s="41"/>
      <c r="B719" s="42"/>
      <c r="C719" s="206" t="s">
        <v>783</v>
      </c>
      <c r="D719" s="206" t="s">
        <v>123</v>
      </c>
      <c r="E719" s="207" t="s">
        <v>784</v>
      </c>
      <c r="F719" s="208" t="s">
        <v>785</v>
      </c>
      <c r="G719" s="209" t="s">
        <v>126</v>
      </c>
      <c r="H719" s="210">
        <v>17</v>
      </c>
      <c r="I719" s="211"/>
      <c r="J719" s="212">
        <f>ROUND(I719*H719,2)</f>
        <v>0</v>
      </c>
      <c r="K719" s="208" t="s">
        <v>21</v>
      </c>
      <c r="L719" s="47"/>
      <c r="M719" s="213" t="s">
        <v>21</v>
      </c>
      <c r="N719" s="214" t="s">
        <v>45</v>
      </c>
      <c r="O719" s="87"/>
      <c r="P719" s="215">
        <f>O719*H719</f>
        <v>0</v>
      </c>
      <c r="Q719" s="215">
        <v>0</v>
      </c>
      <c r="R719" s="215">
        <f>Q719*H719</f>
        <v>0</v>
      </c>
      <c r="S719" s="215">
        <v>0</v>
      </c>
      <c r="T719" s="216">
        <f>S719*H719</f>
        <v>0</v>
      </c>
      <c r="U719" s="41"/>
      <c r="V719" s="41"/>
      <c r="W719" s="41"/>
      <c r="X719" s="41"/>
      <c r="Y719" s="41"/>
      <c r="Z719" s="41"/>
      <c r="AA719" s="41"/>
      <c r="AB719" s="41"/>
      <c r="AC719" s="41"/>
      <c r="AD719" s="41"/>
      <c r="AE719" s="41"/>
      <c r="AR719" s="217" t="s">
        <v>349</v>
      </c>
      <c r="AT719" s="217" t="s">
        <v>123</v>
      </c>
      <c r="AU719" s="217" t="s">
        <v>84</v>
      </c>
      <c r="AY719" s="19" t="s">
        <v>120</v>
      </c>
      <c r="BE719" s="218">
        <f>IF(N719="základní",J719,0)</f>
        <v>0</v>
      </c>
      <c r="BF719" s="218">
        <f>IF(N719="snížená",J719,0)</f>
        <v>0</v>
      </c>
      <c r="BG719" s="218">
        <f>IF(N719="zákl. přenesená",J719,0)</f>
        <v>0</v>
      </c>
      <c r="BH719" s="218">
        <f>IF(N719="sníž. přenesená",J719,0)</f>
        <v>0</v>
      </c>
      <c r="BI719" s="218">
        <f>IF(N719="nulová",J719,0)</f>
        <v>0</v>
      </c>
      <c r="BJ719" s="19" t="s">
        <v>79</v>
      </c>
      <c r="BK719" s="218">
        <f>ROUND(I719*H719,2)</f>
        <v>0</v>
      </c>
      <c r="BL719" s="19" t="s">
        <v>349</v>
      </c>
      <c r="BM719" s="217" t="s">
        <v>786</v>
      </c>
    </row>
    <row r="720" s="2" customFormat="1">
      <c r="A720" s="41"/>
      <c r="B720" s="42"/>
      <c r="C720" s="43"/>
      <c r="D720" s="219" t="s">
        <v>129</v>
      </c>
      <c r="E720" s="43"/>
      <c r="F720" s="220" t="s">
        <v>785</v>
      </c>
      <c r="G720" s="43"/>
      <c r="H720" s="43"/>
      <c r="I720" s="221"/>
      <c r="J720" s="43"/>
      <c r="K720" s="43"/>
      <c r="L720" s="47"/>
      <c r="M720" s="222"/>
      <c r="N720" s="223"/>
      <c r="O720" s="87"/>
      <c r="P720" s="87"/>
      <c r="Q720" s="87"/>
      <c r="R720" s="87"/>
      <c r="S720" s="87"/>
      <c r="T720" s="88"/>
      <c r="U720" s="41"/>
      <c r="V720" s="41"/>
      <c r="W720" s="41"/>
      <c r="X720" s="41"/>
      <c r="Y720" s="41"/>
      <c r="Z720" s="41"/>
      <c r="AA720" s="41"/>
      <c r="AB720" s="41"/>
      <c r="AC720" s="41"/>
      <c r="AD720" s="41"/>
      <c r="AE720" s="41"/>
      <c r="AT720" s="19" t="s">
        <v>129</v>
      </c>
      <c r="AU720" s="19" t="s">
        <v>84</v>
      </c>
    </row>
    <row r="721" s="2" customFormat="1" ht="33" customHeight="1">
      <c r="A721" s="41"/>
      <c r="B721" s="42"/>
      <c r="C721" s="206" t="s">
        <v>787</v>
      </c>
      <c r="D721" s="206" t="s">
        <v>123</v>
      </c>
      <c r="E721" s="207" t="s">
        <v>788</v>
      </c>
      <c r="F721" s="208" t="s">
        <v>789</v>
      </c>
      <c r="G721" s="209" t="s">
        <v>126</v>
      </c>
      <c r="H721" s="210">
        <v>12.5</v>
      </c>
      <c r="I721" s="211"/>
      <c r="J721" s="212">
        <f>ROUND(I721*H721,2)</f>
        <v>0</v>
      </c>
      <c r="K721" s="208" t="s">
        <v>21</v>
      </c>
      <c r="L721" s="47"/>
      <c r="M721" s="213" t="s">
        <v>21</v>
      </c>
      <c r="N721" s="214" t="s">
        <v>45</v>
      </c>
      <c r="O721" s="87"/>
      <c r="P721" s="215">
        <f>O721*H721</f>
        <v>0</v>
      </c>
      <c r="Q721" s="215">
        <v>0</v>
      </c>
      <c r="R721" s="215">
        <f>Q721*H721</f>
        <v>0</v>
      </c>
      <c r="S721" s="215">
        <v>0</v>
      </c>
      <c r="T721" s="216">
        <f>S721*H721</f>
        <v>0</v>
      </c>
      <c r="U721" s="41"/>
      <c r="V721" s="41"/>
      <c r="W721" s="41"/>
      <c r="X721" s="41"/>
      <c r="Y721" s="41"/>
      <c r="Z721" s="41"/>
      <c r="AA721" s="41"/>
      <c r="AB721" s="41"/>
      <c r="AC721" s="41"/>
      <c r="AD721" s="41"/>
      <c r="AE721" s="41"/>
      <c r="AR721" s="217" t="s">
        <v>349</v>
      </c>
      <c r="AT721" s="217" t="s">
        <v>123</v>
      </c>
      <c r="AU721" s="217" t="s">
        <v>84</v>
      </c>
      <c r="AY721" s="19" t="s">
        <v>120</v>
      </c>
      <c r="BE721" s="218">
        <f>IF(N721="základní",J721,0)</f>
        <v>0</v>
      </c>
      <c r="BF721" s="218">
        <f>IF(N721="snížená",J721,0)</f>
        <v>0</v>
      </c>
      <c r="BG721" s="218">
        <f>IF(N721="zákl. přenesená",J721,0)</f>
        <v>0</v>
      </c>
      <c r="BH721" s="218">
        <f>IF(N721="sníž. přenesená",J721,0)</f>
        <v>0</v>
      </c>
      <c r="BI721" s="218">
        <f>IF(N721="nulová",J721,0)</f>
        <v>0</v>
      </c>
      <c r="BJ721" s="19" t="s">
        <v>79</v>
      </c>
      <c r="BK721" s="218">
        <f>ROUND(I721*H721,2)</f>
        <v>0</v>
      </c>
      <c r="BL721" s="19" t="s">
        <v>349</v>
      </c>
      <c r="BM721" s="217" t="s">
        <v>790</v>
      </c>
    </row>
    <row r="722" s="2" customFormat="1">
      <c r="A722" s="41"/>
      <c r="B722" s="42"/>
      <c r="C722" s="43"/>
      <c r="D722" s="219" t="s">
        <v>129</v>
      </c>
      <c r="E722" s="43"/>
      <c r="F722" s="220" t="s">
        <v>789</v>
      </c>
      <c r="G722" s="43"/>
      <c r="H722" s="43"/>
      <c r="I722" s="221"/>
      <c r="J722" s="43"/>
      <c r="K722" s="43"/>
      <c r="L722" s="47"/>
      <c r="M722" s="222"/>
      <c r="N722" s="223"/>
      <c r="O722" s="87"/>
      <c r="P722" s="87"/>
      <c r="Q722" s="87"/>
      <c r="R722" s="87"/>
      <c r="S722" s="87"/>
      <c r="T722" s="88"/>
      <c r="U722" s="41"/>
      <c r="V722" s="41"/>
      <c r="W722" s="41"/>
      <c r="X722" s="41"/>
      <c r="Y722" s="41"/>
      <c r="Z722" s="41"/>
      <c r="AA722" s="41"/>
      <c r="AB722" s="41"/>
      <c r="AC722" s="41"/>
      <c r="AD722" s="41"/>
      <c r="AE722" s="41"/>
      <c r="AT722" s="19" t="s">
        <v>129</v>
      </c>
      <c r="AU722" s="19" t="s">
        <v>84</v>
      </c>
    </row>
    <row r="723" s="2" customFormat="1" ht="49.05" customHeight="1">
      <c r="A723" s="41"/>
      <c r="B723" s="42"/>
      <c r="C723" s="206" t="s">
        <v>791</v>
      </c>
      <c r="D723" s="206" t="s">
        <v>123</v>
      </c>
      <c r="E723" s="207" t="s">
        <v>792</v>
      </c>
      <c r="F723" s="208" t="s">
        <v>793</v>
      </c>
      <c r="G723" s="209" t="s">
        <v>219</v>
      </c>
      <c r="H723" s="210">
        <v>3</v>
      </c>
      <c r="I723" s="211"/>
      <c r="J723" s="212">
        <f>ROUND(I723*H723,2)</f>
        <v>0</v>
      </c>
      <c r="K723" s="208" t="s">
        <v>21</v>
      </c>
      <c r="L723" s="47"/>
      <c r="M723" s="213" t="s">
        <v>21</v>
      </c>
      <c r="N723" s="214" t="s">
        <v>45</v>
      </c>
      <c r="O723" s="87"/>
      <c r="P723" s="215">
        <f>O723*H723</f>
        <v>0</v>
      </c>
      <c r="Q723" s="215">
        <v>0</v>
      </c>
      <c r="R723" s="215">
        <f>Q723*H723</f>
        <v>0</v>
      </c>
      <c r="S723" s="215">
        <v>0</v>
      </c>
      <c r="T723" s="216">
        <f>S723*H723</f>
        <v>0</v>
      </c>
      <c r="U723" s="41"/>
      <c r="V723" s="41"/>
      <c r="W723" s="41"/>
      <c r="X723" s="41"/>
      <c r="Y723" s="41"/>
      <c r="Z723" s="41"/>
      <c r="AA723" s="41"/>
      <c r="AB723" s="41"/>
      <c r="AC723" s="41"/>
      <c r="AD723" s="41"/>
      <c r="AE723" s="41"/>
      <c r="AR723" s="217" t="s">
        <v>349</v>
      </c>
      <c r="AT723" s="217" t="s">
        <v>123</v>
      </c>
      <c r="AU723" s="217" t="s">
        <v>84</v>
      </c>
      <c r="AY723" s="19" t="s">
        <v>120</v>
      </c>
      <c r="BE723" s="218">
        <f>IF(N723="základní",J723,0)</f>
        <v>0</v>
      </c>
      <c r="BF723" s="218">
        <f>IF(N723="snížená",J723,0)</f>
        <v>0</v>
      </c>
      <c r="BG723" s="218">
        <f>IF(N723="zákl. přenesená",J723,0)</f>
        <v>0</v>
      </c>
      <c r="BH723" s="218">
        <f>IF(N723="sníž. přenesená",J723,0)</f>
        <v>0</v>
      </c>
      <c r="BI723" s="218">
        <f>IF(N723="nulová",J723,0)</f>
        <v>0</v>
      </c>
      <c r="BJ723" s="19" t="s">
        <v>79</v>
      </c>
      <c r="BK723" s="218">
        <f>ROUND(I723*H723,2)</f>
        <v>0</v>
      </c>
      <c r="BL723" s="19" t="s">
        <v>349</v>
      </c>
      <c r="BM723" s="217" t="s">
        <v>794</v>
      </c>
    </row>
    <row r="724" s="2" customFormat="1">
      <c r="A724" s="41"/>
      <c r="B724" s="42"/>
      <c r="C724" s="43"/>
      <c r="D724" s="219" t="s">
        <v>129</v>
      </c>
      <c r="E724" s="43"/>
      <c r="F724" s="220" t="s">
        <v>795</v>
      </c>
      <c r="G724" s="43"/>
      <c r="H724" s="43"/>
      <c r="I724" s="221"/>
      <c r="J724" s="43"/>
      <c r="K724" s="43"/>
      <c r="L724" s="47"/>
      <c r="M724" s="222"/>
      <c r="N724" s="223"/>
      <c r="O724" s="87"/>
      <c r="P724" s="87"/>
      <c r="Q724" s="87"/>
      <c r="R724" s="87"/>
      <c r="S724" s="87"/>
      <c r="T724" s="88"/>
      <c r="U724" s="41"/>
      <c r="V724" s="41"/>
      <c r="W724" s="41"/>
      <c r="X724" s="41"/>
      <c r="Y724" s="41"/>
      <c r="Z724" s="41"/>
      <c r="AA724" s="41"/>
      <c r="AB724" s="41"/>
      <c r="AC724" s="41"/>
      <c r="AD724" s="41"/>
      <c r="AE724" s="41"/>
      <c r="AT724" s="19" t="s">
        <v>129</v>
      </c>
      <c r="AU724" s="19" t="s">
        <v>84</v>
      </c>
    </row>
    <row r="725" s="2" customFormat="1" ht="49.05" customHeight="1">
      <c r="A725" s="41"/>
      <c r="B725" s="42"/>
      <c r="C725" s="206" t="s">
        <v>796</v>
      </c>
      <c r="D725" s="206" t="s">
        <v>123</v>
      </c>
      <c r="E725" s="207" t="s">
        <v>797</v>
      </c>
      <c r="F725" s="208" t="s">
        <v>798</v>
      </c>
      <c r="G725" s="209" t="s">
        <v>219</v>
      </c>
      <c r="H725" s="210">
        <v>2</v>
      </c>
      <c r="I725" s="211"/>
      <c r="J725" s="212">
        <f>ROUND(I725*H725,2)</f>
        <v>0</v>
      </c>
      <c r="K725" s="208" t="s">
        <v>21</v>
      </c>
      <c r="L725" s="47"/>
      <c r="M725" s="213" t="s">
        <v>21</v>
      </c>
      <c r="N725" s="214" t="s">
        <v>45</v>
      </c>
      <c r="O725" s="87"/>
      <c r="P725" s="215">
        <f>O725*H725</f>
        <v>0</v>
      </c>
      <c r="Q725" s="215">
        <v>0</v>
      </c>
      <c r="R725" s="215">
        <f>Q725*H725</f>
        <v>0</v>
      </c>
      <c r="S725" s="215">
        <v>0</v>
      </c>
      <c r="T725" s="216">
        <f>S725*H725</f>
        <v>0</v>
      </c>
      <c r="U725" s="41"/>
      <c r="V725" s="41"/>
      <c r="W725" s="41"/>
      <c r="X725" s="41"/>
      <c r="Y725" s="41"/>
      <c r="Z725" s="41"/>
      <c r="AA725" s="41"/>
      <c r="AB725" s="41"/>
      <c r="AC725" s="41"/>
      <c r="AD725" s="41"/>
      <c r="AE725" s="41"/>
      <c r="AR725" s="217" t="s">
        <v>349</v>
      </c>
      <c r="AT725" s="217" t="s">
        <v>123</v>
      </c>
      <c r="AU725" s="217" t="s">
        <v>84</v>
      </c>
      <c r="AY725" s="19" t="s">
        <v>120</v>
      </c>
      <c r="BE725" s="218">
        <f>IF(N725="základní",J725,0)</f>
        <v>0</v>
      </c>
      <c r="BF725" s="218">
        <f>IF(N725="snížená",J725,0)</f>
        <v>0</v>
      </c>
      <c r="BG725" s="218">
        <f>IF(N725="zákl. přenesená",J725,0)</f>
        <v>0</v>
      </c>
      <c r="BH725" s="218">
        <f>IF(N725="sníž. přenesená",J725,0)</f>
        <v>0</v>
      </c>
      <c r="BI725" s="218">
        <f>IF(N725="nulová",J725,0)</f>
        <v>0</v>
      </c>
      <c r="BJ725" s="19" t="s">
        <v>79</v>
      </c>
      <c r="BK725" s="218">
        <f>ROUND(I725*H725,2)</f>
        <v>0</v>
      </c>
      <c r="BL725" s="19" t="s">
        <v>349</v>
      </c>
      <c r="BM725" s="217" t="s">
        <v>799</v>
      </c>
    </row>
    <row r="726" s="2" customFormat="1">
      <c r="A726" s="41"/>
      <c r="B726" s="42"/>
      <c r="C726" s="43"/>
      <c r="D726" s="219" t="s">
        <v>129</v>
      </c>
      <c r="E726" s="43"/>
      <c r="F726" s="220" t="s">
        <v>800</v>
      </c>
      <c r="G726" s="43"/>
      <c r="H726" s="43"/>
      <c r="I726" s="221"/>
      <c r="J726" s="43"/>
      <c r="K726" s="43"/>
      <c r="L726" s="47"/>
      <c r="M726" s="222"/>
      <c r="N726" s="223"/>
      <c r="O726" s="87"/>
      <c r="P726" s="87"/>
      <c r="Q726" s="87"/>
      <c r="R726" s="87"/>
      <c r="S726" s="87"/>
      <c r="T726" s="88"/>
      <c r="U726" s="41"/>
      <c r="V726" s="41"/>
      <c r="W726" s="41"/>
      <c r="X726" s="41"/>
      <c r="Y726" s="41"/>
      <c r="Z726" s="41"/>
      <c r="AA726" s="41"/>
      <c r="AB726" s="41"/>
      <c r="AC726" s="41"/>
      <c r="AD726" s="41"/>
      <c r="AE726" s="41"/>
      <c r="AT726" s="19" t="s">
        <v>129</v>
      </c>
      <c r="AU726" s="19" t="s">
        <v>84</v>
      </c>
    </row>
    <row r="727" s="2" customFormat="1" ht="49.05" customHeight="1">
      <c r="A727" s="41"/>
      <c r="B727" s="42"/>
      <c r="C727" s="206" t="s">
        <v>801</v>
      </c>
      <c r="D727" s="206" t="s">
        <v>123</v>
      </c>
      <c r="E727" s="207" t="s">
        <v>802</v>
      </c>
      <c r="F727" s="208" t="s">
        <v>803</v>
      </c>
      <c r="G727" s="209" t="s">
        <v>219</v>
      </c>
      <c r="H727" s="210">
        <v>3</v>
      </c>
      <c r="I727" s="211"/>
      <c r="J727" s="212">
        <f>ROUND(I727*H727,2)</f>
        <v>0</v>
      </c>
      <c r="K727" s="208" t="s">
        <v>21</v>
      </c>
      <c r="L727" s="47"/>
      <c r="M727" s="213" t="s">
        <v>21</v>
      </c>
      <c r="N727" s="214" t="s">
        <v>45</v>
      </c>
      <c r="O727" s="87"/>
      <c r="P727" s="215">
        <f>O727*H727</f>
        <v>0</v>
      </c>
      <c r="Q727" s="215">
        <v>0</v>
      </c>
      <c r="R727" s="215">
        <f>Q727*H727</f>
        <v>0</v>
      </c>
      <c r="S727" s="215">
        <v>0</v>
      </c>
      <c r="T727" s="216">
        <f>S727*H727</f>
        <v>0</v>
      </c>
      <c r="U727" s="41"/>
      <c r="V727" s="41"/>
      <c r="W727" s="41"/>
      <c r="X727" s="41"/>
      <c r="Y727" s="41"/>
      <c r="Z727" s="41"/>
      <c r="AA727" s="41"/>
      <c r="AB727" s="41"/>
      <c r="AC727" s="41"/>
      <c r="AD727" s="41"/>
      <c r="AE727" s="41"/>
      <c r="AR727" s="217" t="s">
        <v>349</v>
      </c>
      <c r="AT727" s="217" t="s">
        <v>123</v>
      </c>
      <c r="AU727" s="217" t="s">
        <v>84</v>
      </c>
      <c r="AY727" s="19" t="s">
        <v>120</v>
      </c>
      <c r="BE727" s="218">
        <f>IF(N727="základní",J727,0)</f>
        <v>0</v>
      </c>
      <c r="BF727" s="218">
        <f>IF(N727="snížená",J727,0)</f>
        <v>0</v>
      </c>
      <c r="BG727" s="218">
        <f>IF(N727="zákl. přenesená",J727,0)</f>
        <v>0</v>
      </c>
      <c r="BH727" s="218">
        <f>IF(N727="sníž. přenesená",J727,0)</f>
        <v>0</v>
      </c>
      <c r="BI727" s="218">
        <f>IF(N727="nulová",J727,0)</f>
        <v>0</v>
      </c>
      <c r="BJ727" s="19" t="s">
        <v>79</v>
      </c>
      <c r="BK727" s="218">
        <f>ROUND(I727*H727,2)</f>
        <v>0</v>
      </c>
      <c r="BL727" s="19" t="s">
        <v>349</v>
      </c>
      <c r="BM727" s="217" t="s">
        <v>804</v>
      </c>
    </row>
    <row r="728" s="2" customFormat="1">
      <c r="A728" s="41"/>
      <c r="B728" s="42"/>
      <c r="C728" s="43"/>
      <c r="D728" s="219" t="s">
        <v>129</v>
      </c>
      <c r="E728" s="43"/>
      <c r="F728" s="220" t="s">
        <v>805</v>
      </c>
      <c r="G728" s="43"/>
      <c r="H728" s="43"/>
      <c r="I728" s="221"/>
      <c r="J728" s="43"/>
      <c r="K728" s="43"/>
      <c r="L728" s="47"/>
      <c r="M728" s="222"/>
      <c r="N728" s="223"/>
      <c r="O728" s="87"/>
      <c r="P728" s="87"/>
      <c r="Q728" s="87"/>
      <c r="R728" s="87"/>
      <c r="S728" s="87"/>
      <c r="T728" s="88"/>
      <c r="U728" s="41"/>
      <c r="V728" s="41"/>
      <c r="W728" s="41"/>
      <c r="X728" s="41"/>
      <c r="Y728" s="41"/>
      <c r="Z728" s="41"/>
      <c r="AA728" s="41"/>
      <c r="AB728" s="41"/>
      <c r="AC728" s="41"/>
      <c r="AD728" s="41"/>
      <c r="AE728" s="41"/>
      <c r="AT728" s="19" t="s">
        <v>129</v>
      </c>
      <c r="AU728" s="19" t="s">
        <v>84</v>
      </c>
    </row>
    <row r="729" s="2" customFormat="1" ht="55.5" customHeight="1">
      <c r="A729" s="41"/>
      <c r="B729" s="42"/>
      <c r="C729" s="206" t="s">
        <v>806</v>
      </c>
      <c r="D729" s="206" t="s">
        <v>123</v>
      </c>
      <c r="E729" s="207" t="s">
        <v>807</v>
      </c>
      <c r="F729" s="208" t="s">
        <v>808</v>
      </c>
      <c r="G729" s="209" t="s">
        <v>219</v>
      </c>
      <c r="H729" s="210">
        <v>3</v>
      </c>
      <c r="I729" s="211"/>
      <c r="J729" s="212">
        <f>ROUND(I729*H729,2)</f>
        <v>0</v>
      </c>
      <c r="K729" s="208" t="s">
        <v>21</v>
      </c>
      <c r="L729" s="47"/>
      <c r="M729" s="213" t="s">
        <v>21</v>
      </c>
      <c r="N729" s="214" t="s">
        <v>45</v>
      </c>
      <c r="O729" s="87"/>
      <c r="P729" s="215">
        <f>O729*H729</f>
        <v>0</v>
      </c>
      <c r="Q729" s="215">
        <v>0</v>
      </c>
      <c r="R729" s="215">
        <f>Q729*H729</f>
        <v>0</v>
      </c>
      <c r="S729" s="215">
        <v>0</v>
      </c>
      <c r="T729" s="216">
        <f>S729*H729</f>
        <v>0</v>
      </c>
      <c r="U729" s="41"/>
      <c r="V729" s="41"/>
      <c r="W729" s="41"/>
      <c r="X729" s="41"/>
      <c r="Y729" s="41"/>
      <c r="Z729" s="41"/>
      <c r="AA729" s="41"/>
      <c r="AB729" s="41"/>
      <c r="AC729" s="41"/>
      <c r="AD729" s="41"/>
      <c r="AE729" s="41"/>
      <c r="AR729" s="217" t="s">
        <v>349</v>
      </c>
      <c r="AT729" s="217" t="s">
        <v>123</v>
      </c>
      <c r="AU729" s="217" t="s">
        <v>84</v>
      </c>
      <c r="AY729" s="19" t="s">
        <v>120</v>
      </c>
      <c r="BE729" s="218">
        <f>IF(N729="základní",J729,0)</f>
        <v>0</v>
      </c>
      <c r="BF729" s="218">
        <f>IF(N729="snížená",J729,0)</f>
        <v>0</v>
      </c>
      <c r="BG729" s="218">
        <f>IF(N729="zákl. přenesená",J729,0)</f>
        <v>0</v>
      </c>
      <c r="BH729" s="218">
        <f>IF(N729="sníž. přenesená",J729,0)</f>
        <v>0</v>
      </c>
      <c r="BI729" s="218">
        <f>IF(N729="nulová",J729,0)</f>
        <v>0</v>
      </c>
      <c r="BJ729" s="19" t="s">
        <v>79</v>
      </c>
      <c r="BK729" s="218">
        <f>ROUND(I729*H729,2)</f>
        <v>0</v>
      </c>
      <c r="BL729" s="19" t="s">
        <v>349</v>
      </c>
      <c r="BM729" s="217" t="s">
        <v>809</v>
      </c>
    </row>
    <row r="730" s="2" customFormat="1">
      <c r="A730" s="41"/>
      <c r="B730" s="42"/>
      <c r="C730" s="43"/>
      <c r="D730" s="219" t="s">
        <v>129</v>
      </c>
      <c r="E730" s="43"/>
      <c r="F730" s="220" t="s">
        <v>810</v>
      </c>
      <c r="G730" s="43"/>
      <c r="H730" s="43"/>
      <c r="I730" s="221"/>
      <c r="J730" s="43"/>
      <c r="K730" s="43"/>
      <c r="L730" s="47"/>
      <c r="M730" s="222"/>
      <c r="N730" s="223"/>
      <c r="O730" s="87"/>
      <c r="P730" s="87"/>
      <c r="Q730" s="87"/>
      <c r="R730" s="87"/>
      <c r="S730" s="87"/>
      <c r="T730" s="88"/>
      <c r="U730" s="41"/>
      <c r="V730" s="41"/>
      <c r="W730" s="41"/>
      <c r="X730" s="41"/>
      <c r="Y730" s="41"/>
      <c r="Z730" s="41"/>
      <c r="AA730" s="41"/>
      <c r="AB730" s="41"/>
      <c r="AC730" s="41"/>
      <c r="AD730" s="41"/>
      <c r="AE730" s="41"/>
      <c r="AT730" s="19" t="s">
        <v>129</v>
      </c>
      <c r="AU730" s="19" t="s">
        <v>84</v>
      </c>
    </row>
    <row r="731" s="2" customFormat="1" ht="44.25" customHeight="1">
      <c r="A731" s="41"/>
      <c r="B731" s="42"/>
      <c r="C731" s="206" t="s">
        <v>811</v>
      </c>
      <c r="D731" s="206" t="s">
        <v>123</v>
      </c>
      <c r="E731" s="207" t="s">
        <v>812</v>
      </c>
      <c r="F731" s="208" t="s">
        <v>813</v>
      </c>
      <c r="G731" s="209" t="s">
        <v>219</v>
      </c>
      <c r="H731" s="210">
        <v>7</v>
      </c>
      <c r="I731" s="211"/>
      <c r="J731" s="212">
        <f>ROUND(I731*H731,2)</f>
        <v>0</v>
      </c>
      <c r="K731" s="208" t="s">
        <v>21</v>
      </c>
      <c r="L731" s="47"/>
      <c r="M731" s="213" t="s">
        <v>21</v>
      </c>
      <c r="N731" s="214" t="s">
        <v>45</v>
      </c>
      <c r="O731" s="87"/>
      <c r="P731" s="215">
        <f>O731*H731</f>
        <v>0</v>
      </c>
      <c r="Q731" s="215">
        <v>0</v>
      </c>
      <c r="R731" s="215">
        <f>Q731*H731</f>
        <v>0</v>
      </c>
      <c r="S731" s="215">
        <v>0</v>
      </c>
      <c r="T731" s="216">
        <f>S731*H731</f>
        <v>0</v>
      </c>
      <c r="U731" s="41"/>
      <c r="V731" s="41"/>
      <c r="W731" s="41"/>
      <c r="X731" s="41"/>
      <c r="Y731" s="41"/>
      <c r="Z731" s="41"/>
      <c r="AA731" s="41"/>
      <c r="AB731" s="41"/>
      <c r="AC731" s="41"/>
      <c r="AD731" s="41"/>
      <c r="AE731" s="41"/>
      <c r="AR731" s="217" t="s">
        <v>349</v>
      </c>
      <c r="AT731" s="217" t="s">
        <v>123</v>
      </c>
      <c r="AU731" s="217" t="s">
        <v>84</v>
      </c>
      <c r="AY731" s="19" t="s">
        <v>120</v>
      </c>
      <c r="BE731" s="218">
        <f>IF(N731="základní",J731,0)</f>
        <v>0</v>
      </c>
      <c r="BF731" s="218">
        <f>IF(N731="snížená",J731,0)</f>
        <v>0</v>
      </c>
      <c r="BG731" s="218">
        <f>IF(N731="zákl. přenesená",J731,0)</f>
        <v>0</v>
      </c>
      <c r="BH731" s="218">
        <f>IF(N731="sníž. přenesená",J731,0)</f>
        <v>0</v>
      </c>
      <c r="BI731" s="218">
        <f>IF(N731="nulová",J731,0)</f>
        <v>0</v>
      </c>
      <c r="BJ731" s="19" t="s">
        <v>79</v>
      </c>
      <c r="BK731" s="218">
        <f>ROUND(I731*H731,2)</f>
        <v>0</v>
      </c>
      <c r="BL731" s="19" t="s">
        <v>349</v>
      </c>
      <c r="BM731" s="217" t="s">
        <v>814</v>
      </c>
    </row>
    <row r="732" s="2" customFormat="1">
      <c r="A732" s="41"/>
      <c r="B732" s="42"/>
      <c r="C732" s="43"/>
      <c r="D732" s="219" t="s">
        <v>129</v>
      </c>
      <c r="E732" s="43"/>
      <c r="F732" s="220" t="s">
        <v>815</v>
      </c>
      <c r="G732" s="43"/>
      <c r="H732" s="43"/>
      <c r="I732" s="221"/>
      <c r="J732" s="43"/>
      <c r="K732" s="43"/>
      <c r="L732" s="47"/>
      <c r="M732" s="222"/>
      <c r="N732" s="223"/>
      <c r="O732" s="87"/>
      <c r="P732" s="87"/>
      <c r="Q732" s="87"/>
      <c r="R732" s="87"/>
      <c r="S732" s="87"/>
      <c r="T732" s="88"/>
      <c r="U732" s="41"/>
      <c r="V732" s="41"/>
      <c r="W732" s="41"/>
      <c r="X732" s="41"/>
      <c r="Y732" s="41"/>
      <c r="Z732" s="41"/>
      <c r="AA732" s="41"/>
      <c r="AB732" s="41"/>
      <c r="AC732" s="41"/>
      <c r="AD732" s="41"/>
      <c r="AE732" s="41"/>
      <c r="AT732" s="19" t="s">
        <v>129</v>
      </c>
      <c r="AU732" s="19" t="s">
        <v>84</v>
      </c>
    </row>
    <row r="733" s="2" customFormat="1" ht="49.05" customHeight="1">
      <c r="A733" s="41"/>
      <c r="B733" s="42"/>
      <c r="C733" s="206" t="s">
        <v>816</v>
      </c>
      <c r="D733" s="206" t="s">
        <v>123</v>
      </c>
      <c r="E733" s="207" t="s">
        <v>817</v>
      </c>
      <c r="F733" s="208" t="s">
        <v>818</v>
      </c>
      <c r="G733" s="209" t="s">
        <v>219</v>
      </c>
      <c r="H733" s="210">
        <v>4</v>
      </c>
      <c r="I733" s="211"/>
      <c r="J733" s="212">
        <f>ROUND(I733*H733,2)</f>
        <v>0</v>
      </c>
      <c r="K733" s="208" t="s">
        <v>21</v>
      </c>
      <c r="L733" s="47"/>
      <c r="M733" s="213" t="s">
        <v>21</v>
      </c>
      <c r="N733" s="214" t="s">
        <v>45</v>
      </c>
      <c r="O733" s="87"/>
      <c r="P733" s="215">
        <f>O733*H733</f>
        <v>0</v>
      </c>
      <c r="Q733" s="215">
        <v>0</v>
      </c>
      <c r="R733" s="215">
        <f>Q733*H733</f>
        <v>0</v>
      </c>
      <c r="S733" s="215">
        <v>0</v>
      </c>
      <c r="T733" s="216">
        <f>S733*H733</f>
        <v>0</v>
      </c>
      <c r="U733" s="41"/>
      <c r="V733" s="41"/>
      <c r="W733" s="41"/>
      <c r="X733" s="41"/>
      <c r="Y733" s="41"/>
      <c r="Z733" s="41"/>
      <c r="AA733" s="41"/>
      <c r="AB733" s="41"/>
      <c r="AC733" s="41"/>
      <c r="AD733" s="41"/>
      <c r="AE733" s="41"/>
      <c r="AR733" s="217" t="s">
        <v>349</v>
      </c>
      <c r="AT733" s="217" t="s">
        <v>123</v>
      </c>
      <c r="AU733" s="217" t="s">
        <v>84</v>
      </c>
      <c r="AY733" s="19" t="s">
        <v>120</v>
      </c>
      <c r="BE733" s="218">
        <f>IF(N733="základní",J733,0)</f>
        <v>0</v>
      </c>
      <c r="BF733" s="218">
        <f>IF(N733="snížená",J733,0)</f>
        <v>0</v>
      </c>
      <c r="BG733" s="218">
        <f>IF(N733="zákl. přenesená",J733,0)</f>
        <v>0</v>
      </c>
      <c r="BH733" s="218">
        <f>IF(N733="sníž. přenesená",J733,0)</f>
        <v>0</v>
      </c>
      <c r="BI733" s="218">
        <f>IF(N733="nulová",J733,0)</f>
        <v>0</v>
      </c>
      <c r="BJ733" s="19" t="s">
        <v>79</v>
      </c>
      <c r="BK733" s="218">
        <f>ROUND(I733*H733,2)</f>
        <v>0</v>
      </c>
      <c r="BL733" s="19" t="s">
        <v>349</v>
      </c>
      <c r="BM733" s="217" t="s">
        <v>819</v>
      </c>
    </row>
    <row r="734" s="2" customFormat="1">
      <c r="A734" s="41"/>
      <c r="B734" s="42"/>
      <c r="C734" s="43"/>
      <c r="D734" s="219" t="s">
        <v>129</v>
      </c>
      <c r="E734" s="43"/>
      <c r="F734" s="220" t="s">
        <v>820</v>
      </c>
      <c r="G734" s="43"/>
      <c r="H734" s="43"/>
      <c r="I734" s="221"/>
      <c r="J734" s="43"/>
      <c r="K734" s="43"/>
      <c r="L734" s="47"/>
      <c r="M734" s="222"/>
      <c r="N734" s="223"/>
      <c r="O734" s="87"/>
      <c r="P734" s="87"/>
      <c r="Q734" s="87"/>
      <c r="R734" s="87"/>
      <c r="S734" s="87"/>
      <c r="T734" s="88"/>
      <c r="U734" s="41"/>
      <c r="V734" s="41"/>
      <c r="W734" s="41"/>
      <c r="X734" s="41"/>
      <c r="Y734" s="41"/>
      <c r="Z734" s="41"/>
      <c r="AA734" s="41"/>
      <c r="AB734" s="41"/>
      <c r="AC734" s="41"/>
      <c r="AD734" s="41"/>
      <c r="AE734" s="41"/>
      <c r="AT734" s="19" t="s">
        <v>129</v>
      </c>
      <c r="AU734" s="19" t="s">
        <v>84</v>
      </c>
    </row>
    <row r="735" s="2" customFormat="1" ht="55.5" customHeight="1">
      <c r="A735" s="41"/>
      <c r="B735" s="42"/>
      <c r="C735" s="206" t="s">
        <v>821</v>
      </c>
      <c r="D735" s="206" t="s">
        <v>123</v>
      </c>
      <c r="E735" s="207" t="s">
        <v>822</v>
      </c>
      <c r="F735" s="208" t="s">
        <v>823</v>
      </c>
      <c r="G735" s="209" t="s">
        <v>219</v>
      </c>
      <c r="H735" s="210">
        <v>2</v>
      </c>
      <c r="I735" s="211"/>
      <c r="J735" s="212">
        <f>ROUND(I735*H735,2)</f>
        <v>0</v>
      </c>
      <c r="K735" s="208" t="s">
        <v>21</v>
      </c>
      <c r="L735" s="47"/>
      <c r="M735" s="213" t="s">
        <v>21</v>
      </c>
      <c r="N735" s="214" t="s">
        <v>45</v>
      </c>
      <c r="O735" s="87"/>
      <c r="P735" s="215">
        <f>O735*H735</f>
        <v>0</v>
      </c>
      <c r="Q735" s="215">
        <v>0</v>
      </c>
      <c r="R735" s="215">
        <f>Q735*H735</f>
        <v>0</v>
      </c>
      <c r="S735" s="215">
        <v>0</v>
      </c>
      <c r="T735" s="216">
        <f>S735*H735</f>
        <v>0</v>
      </c>
      <c r="U735" s="41"/>
      <c r="V735" s="41"/>
      <c r="W735" s="41"/>
      <c r="X735" s="41"/>
      <c r="Y735" s="41"/>
      <c r="Z735" s="41"/>
      <c r="AA735" s="41"/>
      <c r="AB735" s="41"/>
      <c r="AC735" s="41"/>
      <c r="AD735" s="41"/>
      <c r="AE735" s="41"/>
      <c r="AR735" s="217" t="s">
        <v>349</v>
      </c>
      <c r="AT735" s="217" t="s">
        <v>123</v>
      </c>
      <c r="AU735" s="217" t="s">
        <v>84</v>
      </c>
      <c r="AY735" s="19" t="s">
        <v>120</v>
      </c>
      <c r="BE735" s="218">
        <f>IF(N735="základní",J735,0)</f>
        <v>0</v>
      </c>
      <c r="BF735" s="218">
        <f>IF(N735="snížená",J735,0)</f>
        <v>0</v>
      </c>
      <c r="BG735" s="218">
        <f>IF(N735="zákl. přenesená",J735,0)</f>
        <v>0</v>
      </c>
      <c r="BH735" s="218">
        <f>IF(N735="sníž. přenesená",J735,0)</f>
        <v>0</v>
      </c>
      <c r="BI735" s="218">
        <f>IF(N735="nulová",J735,0)</f>
        <v>0</v>
      </c>
      <c r="BJ735" s="19" t="s">
        <v>79</v>
      </c>
      <c r="BK735" s="218">
        <f>ROUND(I735*H735,2)</f>
        <v>0</v>
      </c>
      <c r="BL735" s="19" t="s">
        <v>349</v>
      </c>
      <c r="BM735" s="217" t="s">
        <v>824</v>
      </c>
    </row>
    <row r="736" s="2" customFormat="1">
      <c r="A736" s="41"/>
      <c r="B736" s="42"/>
      <c r="C736" s="43"/>
      <c r="D736" s="219" t="s">
        <v>129</v>
      </c>
      <c r="E736" s="43"/>
      <c r="F736" s="220" t="s">
        <v>825</v>
      </c>
      <c r="G736" s="43"/>
      <c r="H736" s="43"/>
      <c r="I736" s="221"/>
      <c r="J736" s="43"/>
      <c r="K736" s="43"/>
      <c r="L736" s="47"/>
      <c r="M736" s="222"/>
      <c r="N736" s="223"/>
      <c r="O736" s="87"/>
      <c r="P736" s="87"/>
      <c r="Q736" s="87"/>
      <c r="R736" s="87"/>
      <c r="S736" s="87"/>
      <c r="T736" s="88"/>
      <c r="U736" s="41"/>
      <c r="V736" s="41"/>
      <c r="W736" s="41"/>
      <c r="X736" s="41"/>
      <c r="Y736" s="41"/>
      <c r="Z736" s="41"/>
      <c r="AA736" s="41"/>
      <c r="AB736" s="41"/>
      <c r="AC736" s="41"/>
      <c r="AD736" s="41"/>
      <c r="AE736" s="41"/>
      <c r="AT736" s="19" t="s">
        <v>129</v>
      </c>
      <c r="AU736" s="19" t="s">
        <v>84</v>
      </c>
    </row>
    <row r="737" s="2" customFormat="1" ht="55.5" customHeight="1">
      <c r="A737" s="41"/>
      <c r="B737" s="42"/>
      <c r="C737" s="206" t="s">
        <v>826</v>
      </c>
      <c r="D737" s="206" t="s">
        <v>123</v>
      </c>
      <c r="E737" s="207" t="s">
        <v>827</v>
      </c>
      <c r="F737" s="208" t="s">
        <v>828</v>
      </c>
      <c r="G737" s="209" t="s">
        <v>219</v>
      </c>
      <c r="H737" s="210">
        <v>2</v>
      </c>
      <c r="I737" s="211"/>
      <c r="J737" s="212">
        <f>ROUND(I737*H737,2)</f>
        <v>0</v>
      </c>
      <c r="K737" s="208" t="s">
        <v>21</v>
      </c>
      <c r="L737" s="47"/>
      <c r="M737" s="213" t="s">
        <v>21</v>
      </c>
      <c r="N737" s="214" t="s">
        <v>45</v>
      </c>
      <c r="O737" s="87"/>
      <c r="P737" s="215">
        <f>O737*H737</f>
        <v>0</v>
      </c>
      <c r="Q737" s="215">
        <v>0</v>
      </c>
      <c r="R737" s="215">
        <f>Q737*H737</f>
        <v>0</v>
      </c>
      <c r="S737" s="215">
        <v>0</v>
      </c>
      <c r="T737" s="216">
        <f>S737*H737</f>
        <v>0</v>
      </c>
      <c r="U737" s="41"/>
      <c r="V737" s="41"/>
      <c r="W737" s="41"/>
      <c r="X737" s="41"/>
      <c r="Y737" s="41"/>
      <c r="Z737" s="41"/>
      <c r="AA737" s="41"/>
      <c r="AB737" s="41"/>
      <c r="AC737" s="41"/>
      <c r="AD737" s="41"/>
      <c r="AE737" s="41"/>
      <c r="AR737" s="217" t="s">
        <v>349</v>
      </c>
      <c r="AT737" s="217" t="s">
        <v>123</v>
      </c>
      <c r="AU737" s="217" t="s">
        <v>84</v>
      </c>
      <c r="AY737" s="19" t="s">
        <v>120</v>
      </c>
      <c r="BE737" s="218">
        <f>IF(N737="základní",J737,0)</f>
        <v>0</v>
      </c>
      <c r="BF737" s="218">
        <f>IF(N737="snížená",J737,0)</f>
        <v>0</v>
      </c>
      <c r="BG737" s="218">
        <f>IF(N737="zákl. přenesená",J737,0)</f>
        <v>0</v>
      </c>
      <c r="BH737" s="218">
        <f>IF(N737="sníž. přenesená",J737,0)</f>
        <v>0</v>
      </c>
      <c r="BI737" s="218">
        <f>IF(N737="nulová",J737,0)</f>
        <v>0</v>
      </c>
      <c r="BJ737" s="19" t="s">
        <v>79</v>
      </c>
      <c r="BK737" s="218">
        <f>ROUND(I737*H737,2)</f>
        <v>0</v>
      </c>
      <c r="BL737" s="19" t="s">
        <v>349</v>
      </c>
      <c r="BM737" s="217" t="s">
        <v>829</v>
      </c>
    </row>
    <row r="738" s="2" customFormat="1">
      <c r="A738" s="41"/>
      <c r="B738" s="42"/>
      <c r="C738" s="43"/>
      <c r="D738" s="219" t="s">
        <v>129</v>
      </c>
      <c r="E738" s="43"/>
      <c r="F738" s="220" t="s">
        <v>830</v>
      </c>
      <c r="G738" s="43"/>
      <c r="H738" s="43"/>
      <c r="I738" s="221"/>
      <c r="J738" s="43"/>
      <c r="K738" s="43"/>
      <c r="L738" s="47"/>
      <c r="M738" s="222"/>
      <c r="N738" s="223"/>
      <c r="O738" s="87"/>
      <c r="P738" s="87"/>
      <c r="Q738" s="87"/>
      <c r="R738" s="87"/>
      <c r="S738" s="87"/>
      <c r="T738" s="88"/>
      <c r="U738" s="41"/>
      <c r="V738" s="41"/>
      <c r="W738" s="41"/>
      <c r="X738" s="41"/>
      <c r="Y738" s="41"/>
      <c r="Z738" s="41"/>
      <c r="AA738" s="41"/>
      <c r="AB738" s="41"/>
      <c r="AC738" s="41"/>
      <c r="AD738" s="41"/>
      <c r="AE738" s="41"/>
      <c r="AT738" s="19" t="s">
        <v>129</v>
      </c>
      <c r="AU738" s="19" t="s">
        <v>84</v>
      </c>
    </row>
    <row r="739" s="2" customFormat="1" ht="66.75" customHeight="1">
      <c r="A739" s="41"/>
      <c r="B739" s="42"/>
      <c r="C739" s="206" t="s">
        <v>831</v>
      </c>
      <c r="D739" s="206" t="s">
        <v>123</v>
      </c>
      <c r="E739" s="207" t="s">
        <v>832</v>
      </c>
      <c r="F739" s="208" t="s">
        <v>833</v>
      </c>
      <c r="G739" s="209" t="s">
        <v>219</v>
      </c>
      <c r="H739" s="210">
        <v>1</v>
      </c>
      <c r="I739" s="211"/>
      <c r="J739" s="212">
        <f>ROUND(I739*H739,2)</f>
        <v>0</v>
      </c>
      <c r="K739" s="208" t="s">
        <v>21</v>
      </c>
      <c r="L739" s="47"/>
      <c r="M739" s="213" t="s">
        <v>21</v>
      </c>
      <c r="N739" s="214" t="s">
        <v>45</v>
      </c>
      <c r="O739" s="87"/>
      <c r="P739" s="215">
        <f>O739*H739</f>
        <v>0</v>
      </c>
      <c r="Q739" s="215">
        <v>0</v>
      </c>
      <c r="R739" s="215">
        <f>Q739*H739</f>
        <v>0</v>
      </c>
      <c r="S739" s="215">
        <v>0</v>
      </c>
      <c r="T739" s="216">
        <f>S739*H739</f>
        <v>0</v>
      </c>
      <c r="U739" s="41"/>
      <c r="V739" s="41"/>
      <c r="W739" s="41"/>
      <c r="X739" s="41"/>
      <c r="Y739" s="41"/>
      <c r="Z739" s="41"/>
      <c r="AA739" s="41"/>
      <c r="AB739" s="41"/>
      <c r="AC739" s="41"/>
      <c r="AD739" s="41"/>
      <c r="AE739" s="41"/>
      <c r="AR739" s="217" t="s">
        <v>349</v>
      </c>
      <c r="AT739" s="217" t="s">
        <v>123</v>
      </c>
      <c r="AU739" s="217" t="s">
        <v>84</v>
      </c>
      <c r="AY739" s="19" t="s">
        <v>120</v>
      </c>
      <c r="BE739" s="218">
        <f>IF(N739="základní",J739,0)</f>
        <v>0</v>
      </c>
      <c r="BF739" s="218">
        <f>IF(N739="snížená",J739,0)</f>
        <v>0</v>
      </c>
      <c r="BG739" s="218">
        <f>IF(N739="zákl. přenesená",J739,0)</f>
        <v>0</v>
      </c>
      <c r="BH739" s="218">
        <f>IF(N739="sníž. přenesená",J739,0)</f>
        <v>0</v>
      </c>
      <c r="BI739" s="218">
        <f>IF(N739="nulová",J739,0)</f>
        <v>0</v>
      </c>
      <c r="BJ739" s="19" t="s">
        <v>79</v>
      </c>
      <c r="BK739" s="218">
        <f>ROUND(I739*H739,2)</f>
        <v>0</v>
      </c>
      <c r="BL739" s="19" t="s">
        <v>349</v>
      </c>
      <c r="BM739" s="217" t="s">
        <v>834</v>
      </c>
    </row>
    <row r="740" s="2" customFormat="1">
      <c r="A740" s="41"/>
      <c r="B740" s="42"/>
      <c r="C740" s="43"/>
      <c r="D740" s="219" t="s">
        <v>129</v>
      </c>
      <c r="E740" s="43"/>
      <c r="F740" s="220" t="s">
        <v>835</v>
      </c>
      <c r="G740" s="43"/>
      <c r="H740" s="43"/>
      <c r="I740" s="221"/>
      <c r="J740" s="43"/>
      <c r="K740" s="43"/>
      <c r="L740" s="47"/>
      <c r="M740" s="222"/>
      <c r="N740" s="223"/>
      <c r="O740" s="87"/>
      <c r="P740" s="87"/>
      <c r="Q740" s="87"/>
      <c r="R740" s="87"/>
      <c r="S740" s="87"/>
      <c r="T740" s="88"/>
      <c r="U740" s="41"/>
      <c r="V740" s="41"/>
      <c r="W740" s="41"/>
      <c r="X740" s="41"/>
      <c r="Y740" s="41"/>
      <c r="Z740" s="41"/>
      <c r="AA740" s="41"/>
      <c r="AB740" s="41"/>
      <c r="AC740" s="41"/>
      <c r="AD740" s="41"/>
      <c r="AE740" s="41"/>
      <c r="AT740" s="19" t="s">
        <v>129</v>
      </c>
      <c r="AU740" s="19" t="s">
        <v>84</v>
      </c>
    </row>
    <row r="741" s="2" customFormat="1" ht="66.75" customHeight="1">
      <c r="A741" s="41"/>
      <c r="B741" s="42"/>
      <c r="C741" s="206" t="s">
        <v>836</v>
      </c>
      <c r="D741" s="206" t="s">
        <v>123</v>
      </c>
      <c r="E741" s="207" t="s">
        <v>837</v>
      </c>
      <c r="F741" s="208" t="s">
        <v>838</v>
      </c>
      <c r="G741" s="209" t="s">
        <v>219</v>
      </c>
      <c r="H741" s="210">
        <v>1</v>
      </c>
      <c r="I741" s="211"/>
      <c r="J741" s="212">
        <f>ROUND(I741*H741,2)</f>
        <v>0</v>
      </c>
      <c r="K741" s="208" t="s">
        <v>21</v>
      </c>
      <c r="L741" s="47"/>
      <c r="M741" s="213" t="s">
        <v>21</v>
      </c>
      <c r="N741" s="214" t="s">
        <v>45</v>
      </c>
      <c r="O741" s="87"/>
      <c r="P741" s="215">
        <f>O741*H741</f>
        <v>0</v>
      </c>
      <c r="Q741" s="215">
        <v>0</v>
      </c>
      <c r="R741" s="215">
        <f>Q741*H741</f>
        <v>0</v>
      </c>
      <c r="S741" s="215">
        <v>0</v>
      </c>
      <c r="T741" s="216">
        <f>S741*H741</f>
        <v>0</v>
      </c>
      <c r="U741" s="41"/>
      <c r="V741" s="41"/>
      <c r="W741" s="41"/>
      <c r="X741" s="41"/>
      <c r="Y741" s="41"/>
      <c r="Z741" s="41"/>
      <c r="AA741" s="41"/>
      <c r="AB741" s="41"/>
      <c r="AC741" s="41"/>
      <c r="AD741" s="41"/>
      <c r="AE741" s="41"/>
      <c r="AR741" s="217" t="s">
        <v>349</v>
      </c>
      <c r="AT741" s="217" t="s">
        <v>123</v>
      </c>
      <c r="AU741" s="217" t="s">
        <v>84</v>
      </c>
      <c r="AY741" s="19" t="s">
        <v>120</v>
      </c>
      <c r="BE741" s="218">
        <f>IF(N741="základní",J741,0)</f>
        <v>0</v>
      </c>
      <c r="BF741" s="218">
        <f>IF(N741="snížená",J741,0)</f>
        <v>0</v>
      </c>
      <c r="BG741" s="218">
        <f>IF(N741="zákl. přenesená",J741,0)</f>
        <v>0</v>
      </c>
      <c r="BH741" s="218">
        <f>IF(N741="sníž. přenesená",J741,0)</f>
        <v>0</v>
      </c>
      <c r="BI741" s="218">
        <f>IF(N741="nulová",J741,0)</f>
        <v>0</v>
      </c>
      <c r="BJ741" s="19" t="s">
        <v>79</v>
      </c>
      <c r="BK741" s="218">
        <f>ROUND(I741*H741,2)</f>
        <v>0</v>
      </c>
      <c r="BL741" s="19" t="s">
        <v>349</v>
      </c>
      <c r="BM741" s="217" t="s">
        <v>839</v>
      </c>
    </row>
    <row r="742" s="2" customFormat="1">
      <c r="A742" s="41"/>
      <c r="B742" s="42"/>
      <c r="C742" s="43"/>
      <c r="D742" s="219" t="s">
        <v>129</v>
      </c>
      <c r="E742" s="43"/>
      <c r="F742" s="220" t="s">
        <v>840</v>
      </c>
      <c r="G742" s="43"/>
      <c r="H742" s="43"/>
      <c r="I742" s="221"/>
      <c r="J742" s="43"/>
      <c r="K742" s="43"/>
      <c r="L742" s="47"/>
      <c r="M742" s="222"/>
      <c r="N742" s="223"/>
      <c r="O742" s="87"/>
      <c r="P742" s="87"/>
      <c r="Q742" s="87"/>
      <c r="R742" s="87"/>
      <c r="S742" s="87"/>
      <c r="T742" s="88"/>
      <c r="U742" s="41"/>
      <c r="V742" s="41"/>
      <c r="W742" s="41"/>
      <c r="X742" s="41"/>
      <c r="Y742" s="41"/>
      <c r="Z742" s="41"/>
      <c r="AA742" s="41"/>
      <c r="AB742" s="41"/>
      <c r="AC742" s="41"/>
      <c r="AD742" s="41"/>
      <c r="AE742" s="41"/>
      <c r="AT742" s="19" t="s">
        <v>129</v>
      </c>
      <c r="AU742" s="19" t="s">
        <v>84</v>
      </c>
    </row>
    <row r="743" s="2" customFormat="1" ht="49.05" customHeight="1">
      <c r="A743" s="41"/>
      <c r="B743" s="42"/>
      <c r="C743" s="206" t="s">
        <v>841</v>
      </c>
      <c r="D743" s="206" t="s">
        <v>123</v>
      </c>
      <c r="E743" s="207" t="s">
        <v>842</v>
      </c>
      <c r="F743" s="208" t="s">
        <v>843</v>
      </c>
      <c r="G743" s="209" t="s">
        <v>219</v>
      </c>
      <c r="H743" s="210">
        <v>6</v>
      </c>
      <c r="I743" s="211"/>
      <c r="J743" s="212">
        <f>ROUND(I743*H743,2)</f>
        <v>0</v>
      </c>
      <c r="K743" s="208" t="s">
        <v>21</v>
      </c>
      <c r="L743" s="47"/>
      <c r="M743" s="213" t="s">
        <v>21</v>
      </c>
      <c r="N743" s="214" t="s">
        <v>45</v>
      </c>
      <c r="O743" s="87"/>
      <c r="P743" s="215">
        <f>O743*H743</f>
        <v>0</v>
      </c>
      <c r="Q743" s="215">
        <v>0</v>
      </c>
      <c r="R743" s="215">
        <f>Q743*H743</f>
        <v>0</v>
      </c>
      <c r="S743" s="215">
        <v>0</v>
      </c>
      <c r="T743" s="216">
        <f>S743*H743</f>
        <v>0</v>
      </c>
      <c r="U743" s="41"/>
      <c r="V743" s="41"/>
      <c r="W743" s="41"/>
      <c r="X743" s="41"/>
      <c r="Y743" s="41"/>
      <c r="Z743" s="41"/>
      <c r="AA743" s="41"/>
      <c r="AB743" s="41"/>
      <c r="AC743" s="41"/>
      <c r="AD743" s="41"/>
      <c r="AE743" s="41"/>
      <c r="AR743" s="217" t="s">
        <v>349</v>
      </c>
      <c r="AT743" s="217" t="s">
        <v>123</v>
      </c>
      <c r="AU743" s="217" t="s">
        <v>84</v>
      </c>
      <c r="AY743" s="19" t="s">
        <v>120</v>
      </c>
      <c r="BE743" s="218">
        <f>IF(N743="základní",J743,0)</f>
        <v>0</v>
      </c>
      <c r="BF743" s="218">
        <f>IF(N743="snížená",J743,0)</f>
        <v>0</v>
      </c>
      <c r="BG743" s="218">
        <f>IF(N743="zákl. přenesená",J743,0)</f>
        <v>0</v>
      </c>
      <c r="BH743" s="218">
        <f>IF(N743="sníž. přenesená",J743,0)</f>
        <v>0</v>
      </c>
      <c r="BI743" s="218">
        <f>IF(N743="nulová",J743,0)</f>
        <v>0</v>
      </c>
      <c r="BJ743" s="19" t="s">
        <v>79</v>
      </c>
      <c r="BK743" s="218">
        <f>ROUND(I743*H743,2)</f>
        <v>0</v>
      </c>
      <c r="BL743" s="19" t="s">
        <v>349</v>
      </c>
      <c r="BM743" s="217" t="s">
        <v>844</v>
      </c>
    </row>
    <row r="744" s="2" customFormat="1">
      <c r="A744" s="41"/>
      <c r="B744" s="42"/>
      <c r="C744" s="43"/>
      <c r="D744" s="219" t="s">
        <v>129</v>
      </c>
      <c r="E744" s="43"/>
      <c r="F744" s="220" t="s">
        <v>845</v>
      </c>
      <c r="G744" s="43"/>
      <c r="H744" s="43"/>
      <c r="I744" s="221"/>
      <c r="J744" s="43"/>
      <c r="K744" s="43"/>
      <c r="L744" s="47"/>
      <c r="M744" s="222"/>
      <c r="N744" s="223"/>
      <c r="O744" s="87"/>
      <c r="P744" s="87"/>
      <c r="Q744" s="87"/>
      <c r="R744" s="87"/>
      <c r="S744" s="87"/>
      <c r="T744" s="88"/>
      <c r="U744" s="41"/>
      <c r="V744" s="41"/>
      <c r="W744" s="41"/>
      <c r="X744" s="41"/>
      <c r="Y744" s="41"/>
      <c r="Z744" s="41"/>
      <c r="AA744" s="41"/>
      <c r="AB744" s="41"/>
      <c r="AC744" s="41"/>
      <c r="AD744" s="41"/>
      <c r="AE744" s="41"/>
      <c r="AT744" s="19" t="s">
        <v>129</v>
      </c>
      <c r="AU744" s="19" t="s">
        <v>84</v>
      </c>
    </row>
    <row r="745" s="2" customFormat="1" ht="49.05" customHeight="1">
      <c r="A745" s="41"/>
      <c r="B745" s="42"/>
      <c r="C745" s="206" t="s">
        <v>846</v>
      </c>
      <c r="D745" s="206" t="s">
        <v>123</v>
      </c>
      <c r="E745" s="207" t="s">
        <v>847</v>
      </c>
      <c r="F745" s="208" t="s">
        <v>848</v>
      </c>
      <c r="G745" s="209" t="s">
        <v>219</v>
      </c>
      <c r="H745" s="210">
        <v>6</v>
      </c>
      <c r="I745" s="211"/>
      <c r="J745" s="212">
        <f>ROUND(I745*H745,2)</f>
        <v>0</v>
      </c>
      <c r="K745" s="208" t="s">
        <v>21</v>
      </c>
      <c r="L745" s="47"/>
      <c r="M745" s="213" t="s">
        <v>21</v>
      </c>
      <c r="N745" s="214" t="s">
        <v>45</v>
      </c>
      <c r="O745" s="87"/>
      <c r="P745" s="215">
        <f>O745*H745</f>
        <v>0</v>
      </c>
      <c r="Q745" s="215">
        <v>0</v>
      </c>
      <c r="R745" s="215">
        <f>Q745*H745</f>
        <v>0</v>
      </c>
      <c r="S745" s="215">
        <v>0</v>
      </c>
      <c r="T745" s="216">
        <f>S745*H745</f>
        <v>0</v>
      </c>
      <c r="U745" s="41"/>
      <c r="V745" s="41"/>
      <c r="W745" s="41"/>
      <c r="X745" s="41"/>
      <c r="Y745" s="41"/>
      <c r="Z745" s="41"/>
      <c r="AA745" s="41"/>
      <c r="AB745" s="41"/>
      <c r="AC745" s="41"/>
      <c r="AD745" s="41"/>
      <c r="AE745" s="41"/>
      <c r="AR745" s="217" t="s">
        <v>349</v>
      </c>
      <c r="AT745" s="217" t="s">
        <v>123</v>
      </c>
      <c r="AU745" s="217" t="s">
        <v>84</v>
      </c>
      <c r="AY745" s="19" t="s">
        <v>120</v>
      </c>
      <c r="BE745" s="218">
        <f>IF(N745="základní",J745,0)</f>
        <v>0</v>
      </c>
      <c r="BF745" s="218">
        <f>IF(N745="snížená",J745,0)</f>
        <v>0</v>
      </c>
      <c r="BG745" s="218">
        <f>IF(N745="zákl. přenesená",J745,0)</f>
        <v>0</v>
      </c>
      <c r="BH745" s="218">
        <f>IF(N745="sníž. přenesená",J745,0)</f>
        <v>0</v>
      </c>
      <c r="BI745" s="218">
        <f>IF(N745="nulová",J745,0)</f>
        <v>0</v>
      </c>
      <c r="BJ745" s="19" t="s">
        <v>79</v>
      </c>
      <c r="BK745" s="218">
        <f>ROUND(I745*H745,2)</f>
        <v>0</v>
      </c>
      <c r="BL745" s="19" t="s">
        <v>349</v>
      </c>
      <c r="BM745" s="217" t="s">
        <v>849</v>
      </c>
    </row>
    <row r="746" s="2" customFormat="1">
      <c r="A746" s="41"/>
      <c r="B746" s="42"/>
      <c r="C746" s="43"/>
      <c r="D746" s="219" t="s">
        <v>129</v>
      </c>
      <c r="E746" s="43"/>
      <c r="F746" s="220" t="s">
        <v>850</v>
      </c>
      <c r="G746" s="43"/>
      <c r="H746" s="43"/>
      <c r="I746" s="221"/>
      <c r="J746" s="43"/>
      <c r="K746" s="43"/>
      <c r="L746" s="47"/>
      <c r="M746" s="222"/>
      <c r="N746" s="223"/>
      <c r="O746" s="87"/>
      <c r="P746" s="87"/>
      <c r="Q746" s="87"/>
      <c r="R746" s="87"/>
      <c r="S746" s="87"/>
      <c r="T746" s="88"/>
      <c r="U746" s="41"/>
      <c r="V746" s="41"/>
      <c r="W746" s="41"/>
      <c r="X746" s="41"/>
      <c r="Y746" s="41"/>
      <c r="Z746" s="41"/>
      <c r="AA746" s="41"/>
      <c r="AB746" s="41"/>
      <c r="AC746" s="41"/>
      <c r="AD746" s="41"/>
      <c r="AE746" s="41"/>
      <c r="AT746" s="19" t="s">
        <v>129</v>
      </c>
      <c r="AU746" s="19" t="s">
        <v>84</v>
      </c>
    </row>
    <row r="747" s="2" customFormat="1" ht="76.35" customHeight="1">
      <c r="A747" s="41"/>
      <c r="B747" s="42"/>
      <c r="C747" s="206" t="s">
        <v>851</v>
      </c>
      <c r="D747" s="206" t="s">
        <v>123</v>
      </c>
      <c r="E747" s="207" t="s">
        <v>852</v>
      </c>
      <c r="F747" s="208" t="s">
        <v>853</v>
      </c>
      <c r="G747" s="209" t="s">
        <v>219</v>
      </c>
      <c r="H747" s="210">
        <v>1</v>
      </c>
      <c r="I747" s="211"/>
      <c r="J747" s="212">
        <f>ROUND(I747*H747,2)</f>
        <v>0</v>
      </c>
      <c r="K747" s="208" t="s">
        <v>21</v>
      </c>
      <c r="L747" s="47"/>
      <c r="M747" s="213" t="s">
        <v>21</v>
      </c>
      <c r="N747" s="214" t="s">
        <v>45</v>
      </c>
      <c r="O747" s="87"/>
      <c r="P747" s="215">
        <f>O747*H747</f>
        <v>0</v>
      </c>
      <c r="Q747" s="215">
        <v>0</v>
      </c>
      <c r="R747" s="215">
        <f>Q747*H747</f>
        <v>0</v>
      </c>
      <c r="S747" s="215">
        <v>0</v>
      </c>
      <c r="T747" s="216">
        <f>S747*H747</f>
        <v>0</v>
      </c>
      <c r="U747" s="41"/>
      <c r="V747" s="41"/>
      <c r="W747" s="41"/>
      <c r="X747" s="41"/>
      <c r="Y747" s="41"/>
      <c r="Z747" s="41"/>
      <c r="AA747" s="41"/>
      <c r="AB747" s="41"/>
      <c r="AC747" s="41"/>
      <c r="AD747" s="41"/>
      <c r="AE747" s="41"/>
      <c r="AR747" s="217" t="s">
        <v>349</v>
      </c>
      <c r="AT747" s="217" t="s">
        <v>123</v>
      </c>
      <c r="AU747" s="217" t="s">
        <v>84</v>
      </c>
      <c r="AY747" s="19" t="s">
        <v>120</v>
      </c>
      <c r="BE747" s="218">
        <f>IF(N747="základní",J747,0)</f>
        <v>0</v>
      </c>
      <c r="BF747" s="218">
        <f>IF(N747="snížená",J747,0)</f>
        <v>0</v>
      </c>
      <c r="BG747" s="218">
        <f>IF(N747="zákl. přenesená",J747,0)</f>
        <v>0</v>
      </c>
      <c r="BH747" s="218">
        <f>IF(N747="sníž. přenesená",J747,0)</f>
        <v>0</v>
      </c>
      <c r="BI747" s="218">
        <f>IF(N747="nulová",J747,0)</f>
        <v>0</v>
      </c>
      <c r="BJ747" s="19" t="s">
        <v>79</v>
      </c>
      <c r="BK747" s="218">
        <f>ROUND(I747*H747,2)</f>
        <v>0</v>
      </c>
      <c r="BL747" s="19" t="s">
        <v>349</v>
      </c>
      <c r="BM747" s="217" t="s">
        <v>854</v>
      </c>
    </row>
    <row r="748" s="2" customFormat="1">
      <c r="A748" s="41"/>
      <c r="B748" s="42"/>
      <c r="C748" s="43"/>
      <c r="D748" s="219" t="s">
        <v>129</v>
      </c>
      <c r="E748" s="43"/>
      <c r="F748" s="220" t="s">
        <v>855</v>
      </c>
      <c r="G748" s="43"/>
      <c r="H748" s="43"/>
      <c r="I748" s="221"/>
      <c r="J748" s="43"/>
      <c r="K748" s="43"/>
      <c r="L748" s="47"/>
      <c r="M748" s="222"/>
      <c r="N748" s="223"/>
      <c r="O748" s="87"/>
      <c r="P748" s="87"/>
      <c r="Q748" s="87"/>
      <c r="R748" s="87"/>
      <c r="S748" s="87"/>
      <c r="T748" s="88"/>
      <c r="U748" s="41"/>
      <c r="V748" s="41"/>
      <c r="W748" s="41"/>
      <c r="X748" s="41"/>
      <c r="Y748" s="41"/>
      <c r="Z748" s="41"/>
      <c r="AA748" s="41"/>
      <c r="AB748" s="41"/>
      <c r="AC748" s="41"/>
      <c r="AD748" s="41"/>
      <c r="AE748" s="41"/>
      <c r="AT748" s="19" t="s">
        <v>129</v>
      </c>
      <c r="AU748" s="19" t="s">
        <v>84</v>
      </c>
    </row>
    <row r="749" s="2" customFormat="1" ht="76.35" customHeight="1">
      <c r="A749" s="41"/>
      <c r="B749" s="42"/>
      <c r="C749" s="206" t="s">
        <v>856</v>
      </c>
      <c r="D749" s="206" t="s">
        <v>123</v>
      </c>
      <c r="E749" s="207" t="s">
        <v>857</v>
      </c>
      <c r="F749" s="208" t="s">
        <v>858</v>
      </c>
      <c r="G749" s="209" t="s">
        <v>219</v>
      </c>
      <c r="H749" s="210">
        <v>1</v>
      </c>
      <c r="I749" s="211"/>
      <c r="J749" s="212">
        <f>ROUND(I749*H749,2)</f>
        <v>0</v>
      </c>
      <c r="K749" s="208" t="s">
        <v>21</v>
      </c>
      <c r="L749" s="47"/>
      <c r="M749" s="213" t="s">
        <v>21</v>
      </c>
      <c r="N749" s="214" t="s">
        <v>45</v>
      </c>
      <c r="O749" s="87"/>
      <c r="P749" s="215">
        <f>O749*H749</f>
        <v>0</v>
      </c>
      <c r="Q749" s="215">
        <v>0</v>
      </c>
      <c r="R749" s="215">
        <f>Q749*H749</f>
        <v>0</v>
      </c>
      <c r="S749" s="215">
        <v>0</v>
      </c>
      <c r="T749" s="216">
        <f>S749*H749</f>
        <v>0</v>
      </c>
      <c r="U749" s="41"/>
      <c r="V749" s="41"/>
      <c r="W749" s="41"/>
      <c r="X749" s="41"/>
      <c r="Y749" s="41"/>
      <c r="Z749" s="41"/>
      <c r="AA749" s="41"/>
      <c r="AB749" s="41"/>
      <c r="AC749" s="41"/>
      <c r="AD749" s="41"/>
      <c r="AE749" s="41"/>
      <c r="AR749" s="217" t="s">
        <v>349</v>
      </c>
      <c r="AT749" s="217" t="s">
        <v>123</v>
      </c>
      <c r="AU749" s="217" t="s">
        <v>84</v>
      </c>
      <c r="AY749" s="19" t="s">
        <v>120</v>
      </c>
      <c r="BE749" s="218">
        <f>IF(N749="základní",J749,0)</f>
        <v>0</v>
      </c>
      <c r="BF749" s="218">
        <f>IF(N749="snížená",J749,0)</f>
        <v>0</v>
      </c>
      <c r="BG749" s="218">
        <f>IF(N749="zákl. přenesená",J749,0)</f>
        <v>0</v>
      </c>
      <c r="BH749" s="218">
        <f>IF(N749="sníž. přenesená",J749,0)</f>
        <v>0</v>
      </c>
      <c r="BI749" s="218">
        <f>IF(N749="nulová",J749,0)</f>
        <v>0</v>
      </c>
      <c r="BJ749" s="19" t="s">
        <v>79</v>
      </c>
      <c r="BK749" s="218">
        <f>ROUND(I749*H749,2)</f>
        <v>0</v>
      </c>
      <c r="BL749" s="19" t="s">
        <v>349</v>
      </c>
      <c r="BM749" s="217" t="s">
        <v>859</v>
      </c>
    </row>
    <row r="750" s="2" customFormat="1">
      <c r="A750" s="41"/>
      <c r="B750" s="42"/>
      <c r="C750" s="43"/>
      <c r="D750" s="219" t="s">
        <v>129</v>
      </c>
      <c r="E750" s="43"/>
      <c r="F750" s="220" t="s">
        <v>860</v>
      </c>
      <c r="G750" s="43"/>
      <c r="H750" s="43"/>
      <c r="I750" s="221"/>
      <c r="J750" s="43"/>
      <c r="K750" s="43"/>
      <c r="L750" s="47"/>
      <c r="M750" s="222"/>
      <c r="N750" s="223"/>
      <c r="O750" s="87"/>
      <c r="P750" s="87"/>
      <c r="Q750" s="87"/>
      <c r="R750" s="87"/>
      <c r="S750" s="87"/>
      <c r="T750" s="88"/>
      <c r="U750" s="41"/>
      <c r="V750" s="41"/>
      <c r="W750" s="41"/>
      <c r="X750" s="41"/>
      <c r="Y750" s="41"/>
      <c r="Z750" s="41"/>
      <c r="AA750" s="41"/>
      <c r="AB750" s="41"/>
      <c r="AC750" s="41"/>
      <c r="AD750" s="41"/>
      <c r="AE750" s="41"/>
      <c r="AT750" s="19" t="s">
        <v>129</v>
      </c>
      <c r="AU750" s="19" t="s">
        <v>84</v>
      </c>
    </row>
    <row r="751" s="2" customFormat="1" ht="76.35" customHeight="1">
      <c r="A751" s="41"/>
      <c r="B751" s="42"/>
      <c r="C751" s="206" t="s">
        <v>861</v>
      </c>
      <c r="D751" s="206" t="s">
        <v>123</v>
      </c>
      <c r="E751" s="207" t="s">
        <v>862</v>
      </c>
      <c r="F751" s="208" t="s">
        <v>863</v>
      </c>
      <c r="G751" s="209" t="s">
        <v>219</v>
      </c>
      <c r="H751" s="210">
        <v>1</v>
      </c>
      <c r="I751" s="211"/>
      <c r="J751" s="212">
        <f>ROUND(I751*H751,2)</f>
        <v>0</v>
      </c>
      <c r="K751" s="208" t="s">
        <v>21</v>
      </c>
      <c r="L751" s="47"/>
      <c r="M751" s="213" t="s">
        <v>21</v>
      </c>
      <c r="N751" s="214" t="s">
        <v>45</v>
      </c>
      <c r="O751" s="87"/>
      <c r="P751" s="215">
        <f>O751*H751</f>
        <v>0</v>
      </c>
      <c r="Q751" s="215">
        <v>0</v>
      </c>
      <c r="R751" s="215">
        <f>Q751*H751</f>
        <v>0</v>
      </c>
      <c r="S751" s="215">
        <v>0</v>
      </c>
      <c r="T751" s="216">
        <f>S751*H751</f>
        <v>0</v>
      </c>
      <c r="U751" s="41"/>
      <c r="V751" s="41"/>
      <c r="W751" s="41"/>
      <c r="X751" s="41"/>
      <c r="Y751" s="41"/>
      <c r="Z751" s="41"/>
      <c r="AA751" s="41"/>
      <c r="AB751" s="41"/>
      <c r="AC751" s="41"/>
      <c r="AD751" s="41"/>
      <c r="AE751" s="41"/>
      <c r="AR751" s="217" t="s">
        <v>349</v>
      </c>
      <c r="AT751" s="217" t="s">
        <v>123</v>
      </c>
      <c r="AU751" s="217" t="s">
        <v>84</v>
      </c>
      <c r="AY751" s="19" t="s">
        <v>120</v>
      </c>
      <c r="BE751" s="218">
        <f>IF(N751="základní",J751,0)</f>
        <v>0</v>
      </c>
      <c r="BF751" s="218">
        <f>IF(N751="snížená",J751,0)</f>
        <v>0</v>
      </c>
      <c r="BG751" s="218">
        <f>IF(N751="zákl. přenesená",J751,0)</f>
        <v>0</v>
      </c>
      <c r="BH751" s="218">
        <f>IF(N751="sníž. přenesená",J751,0)</f>
        <v>0</v>
      </c>
      <c r="BI751" s="218">
        <f>IF(N751="nulová",J751,0)</f>
        <v>0</v>
      </c>
      <c r="BJ751" s="19" t="s">
        <v>79</v>
      </c>
      <c r="BK751" s="218">
        <f>ROUND(I751*H751,2)</f>
        <v>0</v>
      </c>
      <c r="BL751" s="19" t="s">
        <v>349</v>
      </c>
      <c r="BM751" s="217" t="s">
        <v>864</v>
      </c>
    </row>
    <row r="752" s="2" customFormat="1">
      <c r="A752" s="41"/>
      <c r="B752" s="42"/>
      <c r="C752" s="43"/>
      <c r="D752" s="219" t="s">
        <v>129</v>
      </c>
      <c r="E752" s="43"/>
      <c r="F752" s="220" t="s">
        <v>865</v>
      </c>
      <c r="G752" s="43"/>
      <c r="H752" s="43"/>
      <c r="I752" s="221"/>
      <c r="J752" s="43"/>
      <c r="K752" s="43"/>
      <c r="L752" s="47"/>
      <c r="M752" s="222"/>
      <c r="N752" s="223"/>
      <c r="O752" s="87"/>
      <c r="P752" s="87"/>
      <c r="Q752" s="87"/>
      <c r="R752" s="87"/>
      <c r="S752" s="87"/>
      <c r="T752" s="88"/>
      <c r="U752" s="41"/>
      <c r="V752" s="41"/>
      <c r="W752" s="41"/>
      <c r="X752" s="41"/>
      <c r="Y752" s="41"/>
      <c r="Z752" s="41"/>
      <c r="AA752" s="41"/>
      <c r="AB752" s="41"/>
      <c r="AC752" s="41"/>
      <c r="AD752" s="41"/>
      <c r="AE752" s="41"/>
      <c r="AT752" s="19" t="s">
        <v>129</v>
      </c>
      <c r="AU752" s="19" t="s">
        <v>84</v>
      </c>
    </row>
    <row r="753" s="2" customFormat="1" ht="76.35" customHeight="1">
      <c r="A753" s="41"/>
      <c r="B753" s="42"/>
      <c r="C753" s="206" t="s">
        <v>866</v>
      </c>
      <c r="D753" s="206" t="s">
        <v>123</v>
      </c>
      <c r="E753" s="207" t="s">
        <v>867</v>
      </c>
      <c r="F753" s="208" t="s">
        <v>868</v>
      </c>
      <c r="G753" s="209" t="s">
        <v>219</v>
      </c>
      <c r="H753" s="210">
        <v>1</v>
      </c>
      <c r="I753" s="211"/>
      <c r="J753" s="212">
        <f>ROUND(I753*H753,2)</f>
        <v>0</v>
      </c>
      <c r="K753" s="208" t="s">
        <v>21</v>
      </c>
      <c r="L753" s="47"/>
      <c r="M753" s="213" t="s">
        <v>21</v>
      </c>
      <c r="N753" s="214" t="s">
        <v>45</v>
      </c>
      <c r="O753" s="87"/>
      <c r="P753" s="215">
        <f>O753*H753</f>
        <v>0</v>
      </c>
      <c r="Q753" s="215">
        <v>0</v>
      </c>
      <c r="R753" s="215">
        <f>Q753*H753</f>
        <v>0</v>
      </c>
      <c r="S753" s="215">
        <v>0</v>
      </c>
      <c r="T753" s="216">
        <f>S753*H753</f>
        <v>0</v>
      </c>
      <c r="U753" s="41"/>
      <c r="V753" s="41"/>
      <c r="W753" s="41"/>
      <c r="X753" s="41"/>
      <c r="Y753" s="41"/>
      <c r="Z753" s="41"/>
      <c r="AA753" s="41"/>
      <c r="AB753" s="41"/>
      <c r="AC753" s="41"/>
      <c r="AD753" s="41"/>
      <c r="AE753" s="41"/>
      <c r="AR753" s="217" t="s">
        <v>349</v>
      </c>
      <c r="AT753" s="217" t="s">
        <v>123</v>
      </c>
      <c r="AU753" s="217" t="s">
        <v>84</v>
      </c>
      <c r="AY753" s="19" t="s">
        <v>120</v>
      </c>
      <c r="BE753" s="218">
        <f>IF(N753="základní",J753,0)</f>
        <v>0</v>
      </c>
      <c r="BF753" s="218">
        <f>IF(N753="snížená",J753,0)</f>
        <v>0</v>
      </c>
      <c r="BG753" s="218">
        <f>IF(N753="zákl. přenesená",J753,0)</f>
        <v>0</v>
      </c>
      <c r="BH753" s="218">
        <f>IF(N753="sníž. přenesená",J753,0)</f>
        <v>0</v>
      </c>
      <c r="BI753" s="218">
        <f>IF(N753="nulová",J753,0)</f>
        <v>0</v>
      </c>
      <c r="BJ753" s="19" t="s">
        <v>79</v>
      </c>
      <c r="BK753" s="218">
        <f>ROUND(I753*H753,2)</f>
        <v>0</v>
      </c>
      <c r="BL753" s="19" t="s">
        <v>349</v>
      </c>
      <c r="BM753" s="217" t="s">
        <v>869</v>
      </c>
    </row>
    <row r="754" s="2" customFormat="1">
      <c r="A754" s="41"/>
      <c r="B754" s="42"/>
      <c r="C754" s="43"/>
      <c r="D754" s="219" t="s">
        <v>129</v>
      </c>
      <c r="E754" s="43"/>
      <c r="F754" s="220" t="s">
        <v>870</v>
      </c>
      <c r="G754" s="43"/>
      <c r="H754" s="43"/>
      <c r="I754" s="221"/>
      <c r="J754" s="43"/>
      <c r="K754" s="43"/>
      <c r="L754" s="47"/>
      <c r="M754" s="222"/>
      <c r="N754" s="223"/>
      <c r="O754" s="87"/>
      <c r="P754" s="87"/>
      <c r="Q754" s="87"/>
      <c r="R754" s="87"/>
      <c r="S754" s="87"/>
      <c r="T754" s="88"/>
      <c r="U754" s="41"/>
      <c r="V754" s="41"/>
      <c r="W754" s="41"/>
      <c r="X754" s="41"/>
      <c r="Y754" s="41"/>
      <c r="Z754" s="41"/>
      <c r="AA754" s="41"/>
      <c r="AB754" s="41"/>
      <c r="AC754" s="41"/>
      <c r="AD754" s="41"/>
      <c r="AE754" s="41"/>
      <c r="AT754" s="19" t="s">
        <v>129</v>
      </c>
      <c r="AU754" s="19" t="s">
        <v>84</v>
      </c>
    </row>
    <row r="755" s="2" customFormat="1" ht="62.7" customHeight="1">
      <c r="A755" s="41"/>
      <c r="B755" s="42"/>
      <c r="C755" s="206" t="s">
        <v>871</v>
      </c>
      <c r="D755" s="206" t="s">
        <v>123</v>
      </c>
      <c r="E755" s="207" t="s">
        <v>872</v>
      </c>
      <c r="F755" s="208" t="s">
        <v>873</v>
      </c>
      <c r="G755" s="209" t="s">
        <v>219</v>
      </c>
      <c r="H755" s="210">
        <v>1</v>
      </c>
      <c r="I755" s="211"/>
      <c r="J755" s="212">
        <f>ROUND(I755*H755,2)</f>
        <v>0</v>
      </c>
      <c r="K755" s="208" t="s">
        <v>21</v>
      </c>
      <c r="L755" s="47"/>
      <c r="M755" s="213" t="s">
        <v>21</v>
      </c>
      <c r="N755" s="214" t="s">
        <v>45</v>
      </c>
      <c r="O755" s="87"/>
      <c r="P755" s="215">
        <f>O755*H755</f>
        <v>0</v>
      </c>
      <c r="Q755" s="215">
        <v>0</v>
      </c>
      <c r="R755" s="215">
        <f>Q755*H755</f>
        <v>0</v>
      </c>
      <c r="S755" s="215">
        <v>0</v>
      </c>
      <c r="T755" s="216">
        <f>S755*H755</f>
        <v>0</v>
      </c>
      <c r="U755" s="41"/>
      <c r="V755" s="41"/>
      <c r="W755" s="41"/>
      <c r="X755" s="41"/>
      <c r="Y755" s="41"/>
      <c r="Z755" s="41"/>
      <c r="AA755" s="41"/>
      <c r="AB755" s="41"/>
      <c r="AC755" s="41"/>
      <c r="AD755" s="41"/>
      <c r="AE755" s="41"/>
      <c r="AR755" s="217" t="s">
        <v>349</v>
      </c>
      <c r="AT755" s="217" t="s">
        <v>123</v>
      </c>
      <c r="AU755" s="217" t="s">
        <v>84</v>
      </c>
      <c r="AY755" s="19" t="s">
        <v>120</v>
      </c>
      <c r="BE755" s="218">
        <f>IF(N755="základní",J755,0)</f>
        <v>0</v>
      </c>
      <c r="BF755" s="218">
        <f>IF(N755="snížená",J755,0)</f>
        <v>0</v>
      </c>
      <c r="BG755" s="218">
        <f>IF(N755="zákl. přenesená",J755,0)</f>
        <v>0</v>
      </c>
      <c r="BH755" s="218">
        <f>IF(N755="sníž. přenesená",J755,0)</f>
        <v>0</v>
      </c>
      <c r="BI755" s="218">
        <f>IF(N755="nulová",J755,0)</f>
        <v>0</v>
      </c>
      <c r="BJ755" s="19" t="s">
        <v>79</v>
      </c>
      <c r="BK755" s="218">
        <f>ROUND(I755*H755,2)</f>
        <v>0</v>
      </c>
      <c r="BL755" s="19" t="s">
        <v>349</v>
      </c>
      <c r="BM755" s="217" t="s">
        <v>874</v>
      </c>
    </row>
    <row r="756" s="2" customFormat="1">
      <c r="A756" s="41"/>
      <c r="B756" s="42"/>
      <c r="C756" s="43"/>
      <c r="D756" s="219" t="s">
        <v>129</v>
      </c>
      <c r="E756" s="43"/>
      <c r="F756" s="220" t="s">
        <v>875</v>
      </c>
      <c r="G756" s="43"/>
      <c r="H756" s="43"/>
      <c r="I756" s="221"/>
      <c r="J756" s="43"/>
      <c r="K756" s="43"/>
      <c r="L756" s="47"/>
      <c r="M756" s="222"/>
      <c r="N756" s="223"/>
      <c r="O756" s="87"/>
      <c r="P756" s="87"/>
      <c r="Q756" s="87"/>
      <c r="R756" s="87"/>
      <c r="S756" s="87"/>
      <c r="T756" s="88"/>
      <c r="U756" s="41"/>
      <c r="V756" s="41"/>
      <c r="W756" s="41"/>
      <c r="X756" s="41"/>
      <c r="Y756" s="41"/>
      <c r="Z756" s="41"/>
      <c r="AA756" s="41"/>
      <c r="AB756" s="41"/>
      <c r="AC756" s="41"/>
      <c r="AD756" s="41"/>
      <c r="AE756" s="41"/>
      <c r="AT756" s="19" t="s">
        <v>129</v>
      </c>
      <c r="AU756" s="19" t="s">
        <v>84</v>
      </c>
    </row>
    <row r="757" s="2" customFormat="1" ht="49.05" customHeight="1">
      <c r="A757" s="41"/>
      <c r="B757" s="42"/>
      <c r="C757" s="206" t="s">
        <v>876</v>
      </c>
      <c r="D757" s="206" t="s">
        <v>123</v>
      </c>
      <c r="E757" s="207" t="s">
        <v>877</v>
      </c>
      <c r="F757" s="208" t="s">
        <v>878</v>
      </c>
      <c r="G757" s="209" t="s">
        <v>219</v>
      </c>
      <c r="H757" s="210">
        <v>2</v>
      </c>
      <c r="I757" s="211"/>
      <c r="J757" s="212">
        <f>ROUND(I757*H757,2)</f>
        <v>0</v>
      </c>
      <c r="K757" s="208" t="s">
        <v>21</v>
      </c>
      <c r="L757" s="47"/>
      <c r="M757" s="213" t="s">
        <v>21</v>
      </c>
      <c r="N757" s="214" t="s">
        <v>45</v>
      </c>
      <c r="O757" s="87"/>
      <c r="P757" s="215">
        <f>O757*H757</f>
        <v>0</v>
      </c>
      <c r="Q757" s="215">
        <v>0</v>
      </c>
      <c r="R757" s="215">
        <f>Q757*H757</f>
        <v>0</v>
      </c>
      <c r="S757" s="215">
        <v>0</v>
      </c>
      <c r="T757" s="216">
        <f>S757*H757</f>
        <v>0</v>
      </c>
      <c r="U757" s="41"/>
      <c r="V757" s="41"/>
      <c r="W757" s="41"/>
      <c r="X757" s="41"/>
      <c r="Y757" s="41"/>
      <c r="Z757" s="41"/>
      <c r="AA757" s="41"/>
      <c r="AB757" s="41"/>
      <c r="AC757" s="41"/>
      <c r="AD757" s="41"/>
      <c r="AE757" s="41"/>
      <c r="AR757" s="217" t="s">
        <v>349</v>
      </c>
      <c r="AT757" s="217" t="s">
        <v>123</v>
      </c>
      <c r="AU757" s="217" t="s">
        <v>84</v>
      </c>
      <c r="AY757" s="19" t="s">
        <v>120</v>
      </c>
      <c r="BE757" s="218">
        <f>IF(N757="základní",J757,0)</f>
        <v>0</v>
      </c>
      <c r="BF757" s="218">
        <f>IF(N757="snížená",J757,0)</f>
        <v>0</v>
      </c>
      <c r="BG757" s="218">
        <f>IF(N757="zákl. přenesená",J757,0)</f>
        <v>0</v>
      </c>
      <c r="BH757" s="218">
        <f>IF(N757="sníž. přenesená",J757,0)</f>
        <v>0</v>
      </c>
      <c r="BI757" s="218">
        <f>IF(N757="nulová",J757,0)</f>
        <v>0</v>
      </c>
      <c r="BJ757" s="19" t="s">
        <v>79</v>
      </c>
      <c r="BK757" s="218">
        <f>ROUND(I757*H757,2)</f>
        <v>0</v>
      </c>
      <c r="BL757" s="19" t="s">
        <v>349</v>
      </c>
      <c r="BM757" s="217" t="s">
        <v>879</v>
      </c>
    </row>
    <row r="758" s="2" customFormat="1">
      <c r="A758" s="41"/>
      <c r="B758" s="42"/>
      <c r="C758" s="43"/>
      <c r="D758" s="219" t="s">
        <v>129</v>
      </c>
      <c r="E758" s="43"/>
      <c r="F758" s="220" t="s">
        <v>880</v>
      </c>
      <c r="G758" s="43"/>
      <c r="H758" s="43"/>
      <c r="I758" s="221"/>
      <c r="J758" s="43"/>
      <c r="K758" s="43"/>
      <c r="L758" s="47"/>
      <c r="M758" s="222"/>
      <c r="N758" s="223"/>
      <c r="O758" s="87"/>
      <c r="P758" s="87"/>
      <c r="Q758" s="87"/>
      <c r="R758" s="87"/>
      <c r="S758" s="87"/>
      <c r="T758" s="88"/>
      <c r="U758" s="41"/>
      <c r="V758" s="41"/>
      <c r="W758" s="41"/>
      <c r="X758" s="41"/>
      <c r="Y758" s="41"/>
      <c r="Z758" s="41"/>
      <c r="AA758" s="41"/>
      <c r="AB758" s="41"/>
      <c r="AC758" s="41"/>
      <c r="AD758" s="41"/>
      <c r="AE758" s="41"/>
      <c r="AT758" s="19" t="s">
        <v>129</v>
      </c>
      <c r="AU758" s="19" t="s">
        <v>84</v>
      </c>
    </row>
    <row r="759" s="2" customFormat="1" ht="44.25" customHeight="1">
      <c r="A759" s="41"/>
      <c r="B759" s="42"/>
      <c r="C759" s="206" t="s">
        <v>881</v>
      </c>
      <c r="D759" s="206" t="s">
        <v>123</v>
      </c>
      <c r="E759" s="207" t="s">
        <v>882</v>
      </c>
      <c r="F759" s="208" t="s">
        <v>883</v>
      </c>
      <c r="G759" s="209" t="s">
        <v>219</v>
      </c>
      <c r="H759" s="210">
        <v>2</v>
      </c>
      <c r="I759" s="211"/>
      <c r="J759" s="212">
        <f>ROUND(I759*H759,2)</f>
        <v>0</v>
      </c>
      <c r="K759" s="208" t="s">
        <v>21</v>
      </c>
      <c r="L759" s="47"/>
      <c r="M759" s="213" t="s">
        <v>21</v>
      </c>
      <c r="N759" s="214" t="s">
        <v>45</v>
      </c>
      <c r="O759" s="87"/>
      <c r="P759" s="215">
        <f>O759*H759</f>
        <v>0</v>
      </c>
      <c r="Q759" s="215">
        <v>0</v>
      </c>
      <c r="R759" s="215">
        <f>Q759*H759</f>
        <v>0</v>
      </c>
      <c r="S759" s="215">
        <v>0</v>
      </c>
      <c r="T759" s="216">
        <f>S759*H759</f>
        <v>0</v>
      </c>
      <c r="U759" s="41"/>
      <c r="V759" s="41"/>
      <c r="W759" s="41"/>
      <c r="X759" s="41"/>
      <c r="Y759" s="41"/>
      <c r="Z759" s="41"/>
      <c r="AA759" s="41"/>
      <c r="AB759" s="41"/>
      <c r="AC759" s="41"/>
      <c r="AD759" s="41"/>
      <c r="AE759" s="41"/>
      <c r="AR759" s="217" t="s">
        <v>349</v>
      </c>
      <c r="AT759" s="217" t="s">
        <v>123</v>
      </c>
      <c r="AU759" s="217" t="s">
        <v>84</v>
      </c>
      <c r="AY759" s="19" t="s">
        <v>120</v>
      </c>
      <c r="BE759" s="218">
        <f>IF(N759="základní",J759,0)</f>
        <v>0</v>
      </c>
      <c r="BF759" s="218">
        <f>IF(N759="snížená",J759,0)</f>
        <v>0</v>
      </c>
      <c r="BG759" s="218">
        <f>IF(N759="zákl. přenesená",J759,0)</f>
        <v>0</v>
      </c>
      <c r="BH759" s="218">
        <f>IF(N759="sníž. přenesená",J759,0)</f>
        <v>0</v>
      </c>
      <c r="BI759" s="218">
        <f>IF(N759="nulová",J759,0)</f>
        <v>0</v>
      </c>
      <c r="BJ759" s="19" t="s">
        <v>79</v>
      </c>
      <c r="BK759" s="218">
        <f>ROUND(I759*H759,2)</f>
        <v>0</v>
      </c>
      <c r="BL759" s="19" t="s">
        <v>349</v>
      </c>
      <c r="BM759" s="217" t="s">
        <v>884</v>
      </c>
    </row>
    <row r="760" s="2" customFormat="1">
      <c r="A760" s="41"/>
      <c r="B760" s="42"/>
      <c r="C760" s="43"/>
      <c r="D760" s="219" t="s">
        <v>129</v>
      </c>
      <c r="E760" s="43"/>
      <c r="F760" s="220" t="s">
        <v>885</v>
      </c>
      <c r="G760" s="43"/>
      <c r="H760" s="43"/>
      <c r="I760" s="221"/>
      <c r="J760" s="43"/>
      <c r="K760" s="43"/>
      <c r="L760" s="47"/>
      <c r="M760" s="222"/>
      <c r="N760" s="223"/>
      <c r="O760" s="87"/>
      <c r="P760" s="87"/>
      <c r="Q760" s="87"/>
      <c r="R760" s="87"/>
      <c r="S760" s="87"/>
      <c r="T760" s="88"/>
      <c r="U760" s="41"/>
      <c r="V760" s="41"/>
      <c r="W760" s="41"/>
      <c r="X760" s="41"/>
      <c r="Y760" s="41"/>
      <c r="Z760" s="41"/>
      <c r="AA760" s="41"/>
      <c r="AB760" s="41"/>
      <c r="AC760" s="41"/>
      <c r="AD760" s="41"/>
      <c r="AE760" s="41"/>
      <c r="AT760" s="19" t="s">
        <v>129</v>
      </c>
      <c r="AU760" s="19" t="s">
        <v>84</v>
      </c>
    </row>
    <row r="761" s="2" customFormat="1" ht="62.7" customHeight="1">
      <c r="A761" s="41"/>
      <c r="B761" s="42"/>
      <c r="C761" s="206" t="s">
        <v>886</v>
      </c>
      <c r="D761" s="206" t="s">
        <v>123</v>
      </c>
      <c r="E761" s="207" t="s">
        <v>887</v>
      </c>
      <c r="F761" s="208" t="s">
        <v>888</v>
      </c>
      <c r="G761" s="209" t="s">
        <v>219</v>
      </c>
      <c r="H761" s="210">
        <v>2</v>
      </c>
      <c r="I761" s="211"/>
      <c r="J761" s="212">
        <f>ROUND(I761*H761,2)</f>
        <v>0</v>
      </c>
      <c r="K761" s="208" t="s">
        <v>21</v>
      </c>
      <c r="L761" s="47"/>
      <c r="M761" s="213" t="s">
        <v>21</v>
      </c>
      <c r="N761" s="214" t="s">
        <v>45</v>
      </c>
      <c r="O761" s="87"/>
      <c r="P761" s="215">
        <f>O761*H761</f>
        <v>0</v>
      </c>
      <c r="Q761" s="215">
        <v>0</v>
      </c>
      <c r="R761" s="215">
        <f>Q761*H761</f>
        <v>0</v>
      </c>
      <c r="S761" s="215">
        <v>0</v>
      </c>
      <c r="T761" s="216">
        <f>S761*H761</f>
        <v>0</v>
      </c>
      <c r="U761" s="41"/>
      <c r="V761" s="41"/>
      <c r="W761" s="41"/>
      <c r="X761" s="41"/>
      <c r="Y761" s="41"/>
      <c r="Z761" s="41"/>
      <c r="AA761" s="41"/>
      <c r="AB761" s="41"/>
      <c r="AC761" s="41"/>
      <c r="AD761" s="41"/>
      <c r="AE761" s="41"/>
      <c r="AR761" s="217" t="s">
        <v>349</v>
      </c>
      <c r="AT761" s="217" t="s">
        <v>123</v>
      </c>
      <c r="AU761" s="217" t="s">
        <v>84</v>
      </c>
      <c r="AY761" s="19" t="s">
        <v>120</v>
      </c>
      <c r="BE761" s="218">
        <f>IF(N761="základní",J761,0)</f>
        <v>0</v>
      </c>
      <c r="BF761" s="218">
        <f>IF(N761="snížená",J761,0)</f>
        <v>0</v>
      </c>
      <c r="BG761" s="218">
        <f>IF(N761="zákl. přenesená",J761,0)</f>
        <v>0</v>
      </c>
      <c r="BH761" s="218">
        <f>IF(N761="sníž. přenesená",J761,0)</f>
        <v>0</v>
      </c>
      <c r="BI761" s="218">
        <f>IF(N761="nulová",J761,0)</f>
        <v>0</v>
      </c>
      <c r="BJ761" s="19" t="s">
        <v>79</v>
      </c>
      <c r="BK761" s="218">
        <f>ROUND(I761*H761,2)</f>
        <v>0</v>
      </c>
      <c r="BL761" s="19" t="s">
        <v>349</v>
      </c>
      <c r="BM761" s="217" t="s">
        <v>889</v>
      </c>
    </row>
    <row r="762" s="2" customFormat="1">
      <c r="A762" s="41"/>
      <c r="B762" s="42"/>
      <c r="C762" s="43"/>
      <c r="D762" s="219" t="s">
        <v>129</v>
      </c>
      <c r="E762" s="43"/>
      <c r="F762" s="220" t="s">
        <v>890</v>
      </c>
      <c r="G762" s="43"/>
      <c r="H762" s="43"/>
      <c r="I762" s="221"/>
      <c r="J762" s="43"/>
      <c r="K762" s="43"/>
      <c r="L762" s="47"/>
      <c r="M762" s="222"/>
      <c r="N762" s="223"/>
      <c r="O762" s="87"/>
      <c r="P762" s="87"/>
      <c r="Q762" s="87"/>
      <c r="R762" s="87"/>
      <c r="S762" s="87"/>
      <c r="T762" s="88"/>
      <c r="U762" s="41"/>
      <c r="V762" s="41"/>
      <c r="W762" s="41"/>
      <c r="X762" s="41"/>
      <c r="Y762" s="41"/>
      <c r="Z762" s="41"/>
      <c r="AA762" s="41"/>
      <c r="AB762" s="41"/>
      <c r="AC762" s="41"/>
      <c r="AD762" s="41"/>
      <c r="AE762" s="41"/>
      <c r="AT762" s="19" t="s">
        <v>129</v>
      </c>
      <c r="AU762" s="19" t="s">
        <v>84</v>
      </c>
    </row>
    <row r="763" s="2" customFormat="1" ht="62.7" customHeight="1">
      <c r="A763" s="41"/>
      <c r="B763" s="42"/>
      <c r="C763" s="206" t="s">
        <v>891</v>
      </c>
      <c r="D763" s="206" t="s">
        <v>123</v>
      </c>
      <c r="E763" s="207" t="s">
        <v>892</v>
      </c>
      <c r="F763" s="208" t="s">
        <v>893</v>
      </c>
      <c r="G763" s="209" t="s">
        <v>219</v>
      </c>
      <c r="H763" s="210">
        <v>2</v>
      </c>
      <c r="I763" s="211"/>
      <c r="J763" s="212">
        <f>ROUND(I763*H763,2)</f>
        <v>0</v>
      </c>
      <c r="K763" s="208" t="s">
        <v>21</v>
      </c>
      <c r="L763" s="47"/>
      <c r="M763" s="213" t="s">
        <v>21</v>
      </c>
      <c r="N763" s="214" t="s">
        <v>45</v>
      </c>
      <c r="O763" s="87"/>
      <c r="P763" s="215">
        <f>O763*H763</f>
        <v>0</v>
      </c>
      <c r="Q763" s="215">
        <v>0</v>
      </c>
      <c r="R763" s="215">
        <f>Q763*H763</f>
        <v>0</v>
      </c>
      <c r="S763" s="215">
        <v>0</v>
      </c>
      <c r="T763" s="216">
        <f>S763*H763</f>
        <v>0</v>
      </c>
      <c r="U763" s="41"/>
      <c r="V763" s="41"/>
      <c r="W763" s="41"/>
      <c r="X763" s="41"/>
      <c r="Y763" s="41"/>
      <c r="Z763" s="41"/>
      <c r="AA763" s="41"/>
      <c r="AB763" s="41"/>
      <c r="AC763" s="41"/>
      <c r="AD763" s="41"/>
      <c r="AE763" s="41"/>
      <c r="AR763" s="217" t="s">
        <v>349</v>
      </c>
      <c r="AT763" s="217" t="s">
        <v>123</v>
      </c>
      <c r="AU763" s="217" t="s">
        <v>84</v>
      </c>
      <c r="AY763" s="19" t="s">
        <v>120</v>
      </c>
      <c r="BE763" s="218">
        <f>IF(N763="základní",J763,0)</f>
        <v>0</v>
      </c>
      <c r="BF763" s="218">
        <f>IF(N763="snížená",J763,0)</f>
        <v>0</v>
      </c>
      <c r="BG763" s="218">
        <f>IF(N763="zákl. přenesená",J763,0)</f>
        <v>0</v>
      </c>
      <c r="BH763" s="218">
        <f>IF(N763="sníž. přenesená",J763,0)</f>
        <v>0</v>
      </c>
      <c r="BI763" s="218">
        <f>IF(N763="nulová",J763,0)</f>
        <v>0</v>
      </c>
      <c r="BJ763" s="19" t="s">
        <v>79</v>
      </c>
      <c r="BK763" s="218">
        <f>ROUND(I763*H763,2)</f>
        <v>0</v>
      </c>
      <c r="BL763" s="19" t="s">
        <v>349</v>
      </c>
      <c r="BM763" s="217" t="s">
        <v>894</v>
      </c>
    </row>
    <row r="764" s="2" customFormat="1">
      <c r="A764" s="41"/>
      <c r="B764" s="42"/>
      <c r="C764" s="43"/>
      <c r="D764" s="219" t="s">
        <v>129</v>
      </c>
      <c r="E764" s="43"/>
      <c r="F764" s="220" t="s">
        <v>895</v>
      </c>
      <c r="G764" s="43"/>
      <c r="H764" s="43"/>
      <c r="I764" s="221"/>
      <c r="J764" s="43"/>
      <c r="K764" s="43"/>
      <c r="L764" s="47"/>
      <c r="M764" s="222"/>
      <c r="N764" s="223"/>
      <c r="O764" s="87"/>
      <c r="P764" s="87"/>
      <c r="Q764" s="87"/>
      <c r="R764" s="87"/>
      <c r="S764" s="87"/>
      <c r="T764" s="88"/>
      <c r="U764" s="41"/>
      <c r="V764" s="41"/>
      <c r="W764" s="41"/>
      <c r="X764" s="41"/>
      <c r="Y764" s="41"/>
      <c r="Z764" s="41"/>
      <c r="AA764" s="41"/>
      <c r="AB764" s="41"/>
      <c r="AC764" s="41"/>
      <c r="AD764" s="41"/>
      <c r="AE764" s="41"/>
      <c r="AT764" s="19" t="s">
        <v>129</v>
      </c>
      <c r="AU764" s="19" t="s">
        <v>84</v>
      </c>
    </row>
    <row r="765" s="2" customFormat="1" ht="62.7" customHeight="1">
      <c r="A765" s="41"/>
      <c r="B765" s="42"/>
      <c r="C765" s="206" t="s">
        <v>896</v>
      </c>
      <c r="D765" s="206" t="s">
        <v>123</v>
      </c>
      <c r="E765" s="207" t="s">
        <v>897</v>
      </c>
      <c r="F765" s="208" t="s">
        <v>898</v>
      </c>
      <c r="G765" s="209" t="s">
        <v>219</v>
      </c>
      <c r="H765" s="210">
        <v>1</v>
      </c>
      <c r="I765" s="211"/>
      <c r="J765" s="212">
        <f>ROUND(I765*H765,2)</f>
        <v>0</v>
      </c>
      <c r="K765" s="208" t="s">
        <v>21</v>
      </c>
      <c r="L765" s="47"/>
      <c r="M765" s="213" t="s">
        <v>21</v>
      </c>
      <c r="N765" s="214" t="s">
        <v>45</v>
      </c>
      <c r="O765" s="87"/>
      <c r="P765" s="215">
        <f>O765*H765</f>
        <v>0</v>
      </c>
      <c r="Q765" s="215">
        <v>0</v>
      </c>
      <c r="R765" s="215">
        <f>Q765*H765</f>
        <v>0</v>
      </c>
      <c r="S765" s="215">
        <v>0</v>
      </c>
      <c r="T765" s="216">
        <f>S765*H765</f>
        <v>0</v>
      </c>
      <c r="U765" s="41"/>
      <c r="V765" s="41"/>
      <c r="W765" s="41"/>
      <c r="X765" s="41"/>
      <c r="Y765" s="41"/>
      <c r="Z765" s="41"/>
      <c r="AA765" s="41"/>
      <c r="AB765" s="41"/>
      <c r="AC765" s="41"/>
      <c r="AD765" s="41"/>
      <c r="AE765" s="41"/>
      <c r="AR765" s="217" t="s">
        <v>349</v>
      </c>
      <c r="AT765" s="217" t="s">
        <v>123</v>
      </c>
      <c r="AU765" s="217" t="s">
        <v>84</v>
      </c>
      <c r="AY765" s="19" t="s">
        <v>120</v>
      </c>
      <c r="BE765" s="218">
        <f>IF(N765="základní",J765,0)</f>
        <v>0</v>
      </c>
      <c r="BF765" s="218">
        <f>IF(N765="snížená",J765,0)</f>
        <v>0</v>
      </c>
      <c r="BG765" s="218">
        <f>IF(N765="zákl. přenesená",J765,0)</f>
        <v>0</v>
      </c>
      <c r="BH765" s="218">
        <f>IF(N765="sníž. přenesená",J765,0)</f>
        <v>0</v>
      </c>
      <c r="BI765" s="218">
        <f>IF(N765="nulová",J765,0)</f>
        <v>0</v>
      </c>
      <c r="BJ765" s="19" t="s">
        <v>79</v>
      </c>
      <c r="BK765" s="218">
        <f>ROUND(I765*H765,2)</f>
        <v>0</v>
      </c>
      <c r="BL765" s="19" t="s">
        <v>349</v>
      </c>
      <c r="BM765" s="217" t="s">
        <v>899</v>
      </c>
    </row>
    <row r="766" s="2" customFormat="1">
      <c r="A766" s="41"/>
      <c r="B766" s="42"/>
      <c r="C766" s="43"/>
      <c r="D766" s="219" t="s">
        <v>129</v>
      </c>
      <c r="E766" s="43"/>
      <c r="F766" s="220" t="s">
        <v>900</v>
      </c>
      <c r="G766" s="43"/>
      <c r="H766" s="43"/>
      <c r="I766" s="221"/>
      <c r="J766" s="43"/>
      <c r="K766" s="43"/>
      <c r="L766" s="47"/>
      <c r="M766" s="222"/>
      <c r="N766" s="223"/>
      <c r="O766" s="87"/>
      <c r="P766" s="87"/>
      <c r="Q766" s="87"/>
      <c r="R766" s="87"/>
      <c r="S766" s="87"/>
      <c r="T766" s="88"/>
      <c r="U766" s="41"/>
      <c r="V766" s="41"/>
      <c r="W766" s="41"/>
      <c r="X766" s="41"/>
      <c r="Y766" s="41"/>
      <c r="Z766" s="41"/>
      <c r="AA766" s="41"/>
      <c r="AB766" s="41"/>
      <c r="AC766" s="41"/>
      <c r="AD766" s="41"/>
      <c r="AE766" s="41"/>
      <c r="AT766" s="19" t="s">
        <v>129</v>
      </c>
      <c r="AU766" s="19" t="s">
        <v>84</v>
      </c>
    </row>
    <row r="767" s="2" customFormat="1" ht="62.7" customHeight="1">
      <c r="A767" s="41"/>
      <c r="B767" s="42"/>
      <c r="C767" s="206" t="s">
        <v>901</v>
      </c>
      <c r="D767" s="206" t="s">
        <v>123</v>
      </c>
      <c r="E767" s="207" t="s">
        <v>902</v>
      </c>
      <c r="F767" s="208" t="s">
        <v>903</v>
      </c>
      <c r="G767" s="209" t="s">
        <v>219</v>
      </c>
      <c r="H767" s="210">
        <v>1</v>
      </c>
      <c r="I767" s="211"/>
      <c r="J767" s="212">
        <f>ROUND(I767*H767,2)</f>
        <v>0</v>
      </c>
      <c r="K767" s="208" t="s">
        <v>21</v>
      </c>
      <c r="L767" s="47"/>
      <c r="M767" s="213" t="s">
        <v>21</v>
      </c>
      <c r="N767" s="214" t="s">
        <v>45</v>
      </c>
      <c r="O767" s="87"/>
      <c r="P767" s="215">
        <f>O767*H767</f>
        <v>0</v>
      </c>
      <c r="Q767" s="215">
        <v>0</v>
      </c>
      <c r="R767" s="215">
        <f>Q767*H767</f>
        <v>0</v>
      </c>
      <c r="S767" s="215">
        <v>0</v>
      </c>
      <c r="T767" s="216">
        <f>S767*H767</f>
        <v>0</v>
      </c>
      <c r="U767" s="41"/>
      <c r="V767" s="41"/>
      <c r="W767" s="41"/>
      <c r="X767" s="41"/>
      <c r="Y767" s="41"/>
      <c r="Z767" s="41"/>
      <c r="AA767" s="41"/>
      <c r="AB767" s="41"/>
      <c r="AC767" s="41"/>
      <c r="AD767" s="41"/>
      <c r="AE767" s="41"/>
      <c r="AR767" s="217" t="s">
        <v>349</v>
      </c>
      <c r="AT767" s="217" t="s">
        <v>123</v>
      </c>
      <c r="AU767" s="217" t="s">
        <v>84</v>
      </c>
      <c r="AY767" s="19" t="s">
        <v>120</v>
      </c>
      <c r="BE767" s="218">
        <f>IF(N767="základní",J767,0)</f>
        <v>0</v>
      </c>
      <c r="BF767" s="218">
        <f>IF(N767="snížená",J767,0)</f>
        <v>0</v>
      </c>
      <c r="BG767" s="218">
        <f>IF(N767="zákl. přenesená",J767,0)</f>
        <v>0</v>
      </c>
      <c r="BH767" s="218">
        <f>IF(N767="sníž. přenesená",J767,0)</f>
        <v>0</v>
      </c>
      <c r="BI767" s="218">
        <f>IF(N767="nulová",J767,0)</f>
        <v>0</v>
      </c>
      <c r="BJ767" s="19" t="s">
        <v>79</v>
      </c>
      <c r="BK767" s="218">
        <f>ROUND(I767*H767,2)</f>
        <v>0</v>
      </c>
      <c r="BL767" s="19" t="s">
        <v>349</v>
      </c>
      <c r="BM767" s="217" t="s">
        <v>904</v>
      </c>
    </row>
    <row r="768" s="2" customFormat="1">
      <c r="A768" s="41"/>
      <c r="B768" s="42"/>
      <c r="C768" s="43"/>
      <c r="D768" s="219" t="s">
        <v>129</v>
      </c>
      <c r="E768" s="43"/>
      <c r="F768" s="220" t="s">
        <v>905</v>
      </c>
      <c r="G768" s="43"/>
      <c r="H768" s="43"/>
      <c r="I768" s="221"/>
      <c r="J768" s="43"/>
      <c r="K768" s="43"/>
      <c r="L768" s="47"/>
      <c r="M768" s="222"/>
      <c r="N768" s="223"/>
      <c r="O768" s="87"/>
      <c r="P768" s="87"/>
      <c r="Q768" s="87"/>
      <c r="R768" s="87"/>
      <c r="S768" s="87"/>
      <c r="T768" s="88"/>
      <c r="U768" s="41"/>
      <c r="V768" s="41"/>
      <c r="W768" s="41"/>
      <c r="X768" s="41"/>
      <c r="Y768" s="41"/>
      <c r="Z768" s="41"/>
      <c r="AA768" s="41"/>
      <c r="AB768" s="41"/>
      <c r="AC768" s="41"/>
      <c r="AD768" s="41"/>
      <c r="AE768" s="41"/>
      <c r="AT768" s="19" t="s">
        <v>129</v>
      </c>
      <c r="AU768" s="19" t="s">
        <v>84</v>
      </c>
    </row>
    <row r="769" s="2" customFormat="1" ht="76.35" customHeight="1">
      <c r="A769" s="41"/>
      <c r="B769" s="42"/>
      <c r="C769" s="206" t="s">
        <v>906</v>
      </c>
      <c r="D769" s="206" t="s">
        <v>123</v>
      </c>
      <c r="E769" s="207" t="s">
        <v>907</v>
      </c>
      <c r="F769" s="208" t="s">
        <v>908</v>
      </c>
      <c r="G769" s="209" t="s">
        <v>219</v>
      </c>
      <c r="H769" s="210">
        <v>1</v>
      </c>
      <c r="I769" s="211"/>
      <c r="J769" s="212">
        <f>ROUND(I769*H769,2)</f>
        <v>0</v>
      </c>
      <c r="K769" s="208" t="s">
        <v>21</v>
      </c>
      <c r="L769" s="47"/>
      <c r="M769" s="213" t="s">
        <v>21</v>
      </c>
      <c r="N769" s="214" t="s">
        <v>45</v>
      </c>
      <c r="O769" s="87"/>
      <c r="P769" s="215">
        <f>O769*H769</f>
        <v>0</v>
      </c>
      <c r="Q769" s="215">
        <v>0</v>
      </c>
      <c r="R769" s="215">
        <f>Q769*H769</f>
        <v>0</v>
      </c>
      <c r="S769" s="215">
        <v>0</v>
      </c>
      <c r="T769" s="216">
        <f>S769*H769</f>
        <v>0</v>
      </c>
      <c r="U769" s="41"/>
      <c r="V769" s="41"/>
      <c r="W769" s="41"/>
      <c r="X769" s="41"/>
      <c r="Y769" s="41"/>
      <c r="Z769" s="41"/>
      <c r="AA769" s="41"/>
      <c r="AB769" s="41"/>
      <c r="AC769" s="41"/>
      <c r="AD769" s="41"/>
      <c r="AE769" s="41"/>
      <c r="AR769" s="217" t="s">
        <v>349</v>
      </c>
      <c r="AT769" s="217" t="s">
        <v>123</v>
      </c>
      <c r="AU769" s="217" t="s">
        <v>84</v>
      </c>
      <c r="AY769" s="19" t="s">
        <v>120</v>
      </c>
      <c r="BE769" s="218">
        <f>IF(N769="základní",J769,0)</f>
        <v>0</v>
      </c>
      <c r="BF769" s="218">
        <f>IF(N769="snížená",J769,0)</f>
        <v>0</v>
      </c>
      <c r="BG769" s="218">
        <f>IF(N769="zákl. přenesená",J769,0)</f>
        <v>0</v>
      </c>
      <c r="BH769" s="218">
        <f>IF(N769="sníž. přenesená",J769,0)</f>
        <v>0</v>
      </c>
      <c r="BI769" s="218">
        <f>IF(N769="nulová",J769,0)</f>
        <v>0</v>
      </c>
      <c r="BJ769" s="19" t="s">
        <v>79</v>
      </c>
      <c r="BK769" s="218">
        <f>ROUND(I769*H769,2)</f>
        <v>0</v>
      </c>
      <c r="BL769" s="19" t="s">
        <v>349</v>
      </c>
      <c r="BM769" s="217" t="s">
        <v>909</v>
      </c>
    </row>
    <row r="770" s="2" customFormat="1">
      <c r="A770" s="41"/>
      <c r="B770" s="42"/>
      <c r="C770" s="43"/>
      <c r="D770" s="219" t="s">
        <v>129</v>
      </c>
      <c r="E770" s="43"/>
      <c r="F770" s="220" t="s">
        <v>910</v>
      </c>
      <c r="G770" s="43"/>
      <c r="H770" s="43"/>
      <c r="I770" s="221"/>
      <c r="J770" s="43"/>
      <c r="K770" s="43"/>
      <c r="L770" s="47"/>
      <c r="M770" s="222"/>
      <c r="N770" s="223"/>
      <c r="O770" s="87"/>
      <c r="P770" s="87"/>
      <c r="Q770" s="87"/>
      <c r="R770" s="87"/>
      <c r="S770" s="87"/>
      <c r="T770" s="88"/>
      <c r="U770" s="41"/>
      <c r="V770" s="41"/>
      <c r="W770" s="41"/>
      <c r="X770" s="41"/>
      <c r="Y770" s="41"/>
      <c r="Z770" s="41"/>
      <c r="AA770" s="41"/>
      <c r="AB770" s="41"/>
      <c r="AC770" s="41"/>
      <c r="AD770" s="41"/>
      <c r="AE770" s="41"/>
      <c r="AT770" s="19" t="s">
        <v>129</v>
      </c>
      <c r="AU770" s="19" t="s">
        <v>84</v>
      </c>
    </row>
    <row r="771" s="2" customFormat="1" ht="76.35" customHeight="1">
      <c r="A771" s="41"/>
      <c r="B771" s="42"/>
      <c r="C771" s="206" t="s">
        <v>911</v>
      </c>
      <c r="D771" s="206" t="s">
        <v>123</v>
      </c>
      <c r="E771" s="207" t="s">
        <v>912</v>
      </c>
      <c r="F771" s="208" t="s">
        <v>913</v>
      </c>
      <c r="G771" s="209" t="s">
        <v>219</v>
      </c>
      <c r="H771" s="210">
        <v>1</v>
      </c>
      <c r="I771" s="211"/>
      <c r="J771" s="212">
        <f>ROUND(I771*H771,2)</f>
        <v>0</v>
      </c>
      <c r="K771" s="208" t="s">
        <v>21</v>
      </c>
      <c r="L771" s="47"/>
      <c r="M771" s="213" t="s">
        <v>21</v>
      </c>
      <c r="N771" s="214" t="s">
        <v>45</v>
      </c>
      <c r="O771" s="87"/>
      <c r="P771" s="215">
        <f>O771*H771</f>
        <v>0</v>
      </c>
      <c r="Q771" s="215">
        <v>0</v>
      </c>
      <c r="R771" s="215">
        <f>Q771*H771</f>
        <v>0</v>
      </c>
      <c r="S771" s="215">
        <v>0</v>
      </c>
      <c r="T771" s="216">
        <f>S771*H771</f>
        <v>0</v>
      </c>
      <c r="U771" s="41"/>
      <c r="V771" s="41"/>
      <c r="W771" s="41"/>
      <c r="X771" s="41"/>
      <c r="Y771" s="41"/>
      <c r="Z771" s="41"/>
      <c r="AA771" s="41"/>
      <c r="AB771" s="41"/>
      <c r="AC771" s="41"/>
      <c r="AD771" s="41"/>
      <c r="AE771" s="41"/>
      <c r="AR771" s="217" t="s">
        <v>349</v>
      </c>
      <c r="AT771" s="217" t="s">
        <v>123</v>
      </c>
      <c r="AU771" s="217" t="s">
        <v>84</v>
      </c>
      <c r="AY771" s="19" t="s">
        <v>120</v>
      </c>
      <c r="BE771" s="218">
        <f>IF(N771="základní",J771,0)</f>
        <v>0</v>
      </c>
      <c r="BF771" s="218">
        <f>IF(N771="snížená",J771,0)</f>
        <v>0</v>
      </c>
      <c r="BG771" s="218">
        <f>IF(N771="zákl. přenesená",J771,0)</f>
        <v>0</v>
      </c>
      <c r="BH771" s="218">
        <f>IF(N771="sníž. přenesená",J771,0)</f>
        <v>0</v>
      </c>
      <c r="BI771" s="218">
        <f>IF(N771="nulová",J771,0)</f>
        <v>0</v>
      </c>
      <c r="BJ771" s="19" t="s">
        <v>79</v>
      </c>
      <c r="BK771" s="218">
        <f>ROUND(I771*H771,2)</f>
        <v>0</v>
      </c>
      <c r="BL771" s="19" t="s">
        <v>349</v>
      </c>
      <c r="BM771" s="217" t="s">
        <v>914</v>
      </c>
    </row>
    <row r="772" s="2" customFormat="1">
      <c r="A772" s="41"/>
      <c r="B772" s="42"/>
      <c r="C772" s="43"/>
      <c r="D772" s="219" t="s">
        <v>129</v>
      </c>
      <c r="E772" s="43"/>
      <c r="F772" s="220" t="s">
        <v>915</v>
      </c>
      <c r="G772" s="43"/>
      <c r="H772" s="43"/>
      <c r="I772" s="221"/>
      <c r="J772" s="43"/>
      <c r="K772" s="43"/>
      <c r="L772" s="47"/>
      <c r="M772" s="222"/>
      <c r="N772" s="223"/>
      <c r="O772" s="87"/>
      <c r="P772" s="87"/>
      <c r="Q772" s="87"/>
      <c r="R772" s="87"/>
      <c r="S772" s="87"/>
      <c r="T772" s="88"/>
      <c r="U772" s="41"/>
      <c r="V772" s="41"/>
      <c r="W772" s="41"/>
      <c r="X772" s="41"/>
      <c r="Y772" s="41"/>
      <c r="Z772" s="41"/>
      <c r="AA772" s="41"/>
      <c r="AB772" s="41"/>
      <c r="AC772" s="41"/>
      <c r="AD772" s="41"/>
      <c r="AE772" s="41"/>
      <c r="AT772" s="19" t="s">
        <v>129</v>
      </c>
      <c r="AU772" s="19" t="s">
        <v>84</v>
      </c>
    </row>
    <row r="773" s="2" customFormat="1" ht="55.5" customHeight="1">
      <c r="A773" s="41"/>
      <c r="B773" s="42"/>
      <c r="C773" s="206" t="s">
        <v>916</v>
      </c>
      <c r="D773" s="206" t="s">
        <v>123</v>
      </c>
      <c r="E773" s="207" t="s">
        <v>917</v>
      </c>
      <c r="F773" s="208" t="s">
        <v>918</v>
      </c>
      <c r="G773" s="209" t="s">
        <v>219</v>
      </c>
      <c r="H773" s="210">
        <v>1</v>
      </c>
      <c r="I773" s="211"/>
      <c r="J773" s="212">
        <f>ROUND(I773*H773,2)</f>
        <v>0</v>
      </c>
      <c r="K773" s="208" t="s">
        <v>21</v>
      </c>
      <c r="L773" s="47"/>
      <c r="M773" s="213" t="s">
        <v>21</v>
      </c>
      <c r="N773" s="214" t="s">
        <v>45</v>
      </c>
      <c r="O773" s="87"/>
      <c r="P773" s="215">
        <f>O773*H773</f>
        <v>0</v>
      </c>
      <c r="Q773" s="215">
        <v>0</v>
      </c>
      <c r="R773" s="215">
        <f>Q773*H773</f>
        <v>0</v>
      </c>
      <c r="S773" s="215">
        <v>0</v>
      </c>
      <c r="T773" s="216">
        <f>S773*H773</f>
        <v>0</v>
      </c>
      <c r="U773" s="41"/>
      <c r="V773" s="41"/>
      <c r="W773" s="41"/>
      <c r="X773" s="41"/>
      <c r="Y773" s="41"/>
      <c r="Z773" s="41"/>
      <c r="AA773" s="41"/>
      <c r="AB773" s="41"/>
      <c r="AC773" s="41"/>
      <c r="AD773" s="41"/>
      <c r="AE773" s="41"/>
      <c r="AR773" s="217" t="s">
        <v>349</v>
      </c>
      <c r="AT773" s="217" t="s">
        <v>123</v>
      </c>
      <c r="AU773" s="217" t="s">
        <v>84</v>
      </c>
      <c r="AY773" s="19" t="s">
        <v>120</v>
      </c>
      <c r="BE773" s="218">
        <f>IF(N773="základní",J773,0)</f>
        <v>0</v>
      </c>
      <c r="BF773" s="218">
        <f>IF(N773="snížená",J773,0)</f>
        <v>0</v>
      </c>
      <c r="BG773" s="218">
        <f>IF(N773="zákl. přenesená",J773,0)</f>
        <v>0</v>
      </c>
      <c r="BH773" s="218">
        <f>IF(N773="sníž. přenesená",J773,0)</f>
        <v>0</v>
      </c>
      <c r="BI773" s="218">
        <f>IF(N773="nulová",J773,0)</f>
        <v>0</v>
      </c>
      <c r="BJ773" s="19" t="s">
        <v>79</v>
      </c>
      <c r="BK773" s="218">
        <f>ROUND(I773*H773,2)</f>
        <v>0</v>
      </c>
      <c r="BL773" s="19" t="s">
        <v>349</v>
      </c>
      <c r="BM773" s="217" t="s">
        <v>919</v>
      </c>
    </row>
    <row r="774" s="2" customFormat="1">
      <c r="A774" s="41"/>
      <c r="B774" s="42"/>
      <c r="C774" s="43"/>
      <c r="D774" s="219" t="s">
        <v>129</v>
      </c>
      <c r="E774" s="43"/>
      <c r="F774" s="220" t="s">
        <v>920</v>
      </c>
      <c r="G774" s="43"/>
      <c r="H774" s="43"/>
      <c r="I774" s="221"/>
      <c r="J774" s="43"/>
      <c r="K774" s="43"/>
      <c r="L774" s="47"/>
      <c r="M774" s="222"/>
      <c r="N774" s="223"/>
      <c r="O774" s="87"/>
      <c r="P774" s="87"/>
      <c r="Q774" s="87"/>
      <c r="R774" s="87"/>
      <c r="S774" s="87"/>
      <c r="T774" s="88"/>
      <c r="U774" s="41"/>
      <c r="V774" s="41"/>
      <c r="W774" s="41"/>
      <c r="X774" s="41"/>
      <c r="Y774" s="41"/>
      <c r="Z774" s="41"/>
      <c r="AA774" s="41"/>
      <c r="AB774" s="41"/>
      <c r="AC774" s="41"/>
      <c r="AD774" s="41"/>
      <c r="AE774" s="41"/>
      <c r="AT774" s="19" t="s">
        <v>129</v>
      </c>
      <c r="AU774" s="19" t="s">
        <v>84</v>
      </c>
    </row>
    <row r="775" s="2" customFormat="1" ht="49.05" customHeight="1">
      <c r="A775" s="41"/>
      <c r="B775" s="42"/>
      <c r="C775" s="206" t="s">
        <v>921</v>
      </c>
      <c r="D775" s="206" t="s">
        <v>123</v>
      </c>
      <c r="E775" s="207" t="s">
        <v>922</v>
      </c>
      <c r="F775" s="208" t="s">
        <v>923</v>
      </c>
      <c r="G775" s="209" t="s">
        <v>219</v>
      </c>
      <c r="H775" s="210">
        <v>1</v>
      </c>
      <c r="I775" s="211"/>
      <c r="J775" s="212">
        <f>ROUND(I775*H775,2)</f>
        <v>0</v>
      </c>
      <c r="K775" s="208" t="s">
        <v>21</v>
      </c>
      <c r="L775" s="47"/>
      <c r="M775" s="213" t="s">
        <v>21</v>
      </c>
      <c r="N775" s="214" t="s">
        <v>45</v>
      </c>
      <c r="O775" s="87"/>
      <c r="P775" s="215">
        <f>O775*H775</f>
        <v>0</v>
      </c>
      <c r="Q775" s="215">
        <v>0</v>
      </c>
      <c r="R775" s="215">
        <f>Q775*H775</f>
        <v>0</v>
      </c>
      <c r="S775" s="215">
        <v>0</v>
      </c>
      <c r="T775" s="216">
        <f>S775*H775</f>
        <v>0</v>
      </c>
      <c r="U775" s="41"/>
      <c r="V775" s="41"/>
      <c r="W775" s="41"/>
      <c r="X775" s="41"/>
      <c r="Y775" s="41"/>
      <c r="Z775" s="41"/>
      <c r="AA775" s="41"/>
      <c r="AB775" s="41"/>
      <c r="AC775" s="41"/>
      <c r="AD775" s="41"/>
      <c r="AE775" s="41"/>
      <c r="AR775" s="217" t="s">
        <v>349</v>
      </c>
      <c r="AT775" s="217" t="s">
        <v>123</v>
      </c>
      <c r="AU775" s="217" t="s">
        <v>84</v>
      </c>
      <c r="AY775" s="19" t="s">
        <v>120</v>
      </c>
      <c r="BE775" s="218">
        <f>IF(N775="základní",J775,0)</f>
        <v>0</v>
      </c>
      <c r="BF775" s="218">
        <f>IF(N775="snížená",J775,0)</f>
        <v>0</v>
      </c>
      <c r="BG775" s="218">
        <f>IF(N775="zákl. přenesená",J775,0)</f>
        <v>0</v>
      </c>
      <c r="BH775" s="218">
        <f>IF(N775="sníž. přenesená",J775,0)</f>
        <v>0</v>
      </c>
      <c r="BI775" s="218">
        <f>IF(N775="nulová",J775,0)</f>
        <v>0</v>
      </c>
      <c r="BJ775" s="19" t="s">
        <v>79</v>
      </c>
      <c r="BK775" s="218">
        <f>ROUND(I775*H775,2)</f>
        <v>0</v>
      </c>
      <c r="BL775" s="19" t="s">
        <v>349</v>
      </c>
      <c r="BM775" s="217" t="s">
        <v>924</v>
      </c>
    </row>
    <row r="776" s="2" customFormat="1">
      <c r="A776" s="41"/>
      <c r="B776" s="42"/>
      <c r="C776" s="43"/>
      <c r="D776" s="219" t="s">
        <v>129</v>
      </c>
      <c r="E776" s="43"/>
      <c r="F776" s="220" t="s">
        <v>925</v>
      </c>
      <c r="G776" s="43"/>
      <c r="H776" s="43"/>
      <c r="I776" s="221"/>
      <c r="J776" s="43"/>
      <c r="K776" s="43"/>
      <c r="L776" s="47"/>
      <c r="M776" s="222"/>
      <c r="N776" s="223"/>
      <c r="O776" s="87"/>
      <c r="P776" s="87"/>
      <c r="Q776" s="87"/>
      <c r="R776" s="87"/>
      <c r="S776" s="87"/>
      <c r="T776" s="88"/>
      <c r="U776" s="41"/>
      <c r="V776" s="41"/>
      <c r="W776" s="41"/>
      <c r="X776" s="41"/>
      <c r="Y776" s="41"/>
      <c r="Z776" s="41"/>
      <c r="AA776" s="41"/>
      <c r="AB776" s="41"/>
      <c r="AC776" s="41"/>
      <c r="AD776" s="41"/>
      <c r="AE776" s="41"/>
      <c r="AT776" s="19" t="s">
        <v>129</v>
      </c>
      <c r="AU776" s="19" t="s">
        <v>84</v>
      </c>
    </row>
    <row r="777" s="2" customFormat="1" ht="76.35" customHeight="1">
      <c r="A777" s="41"/>
      <c r="B777" s="42"/>
      <c r="C777" s="206" t="s">
        <v>926</v>
      </c>
      <c r="D777" s="206" t="s">
        <v>123</v>
      </c>
      <c r="E777" s="207" t="s">
        <v>927</v>
      </c>
      <c r="F777" s="208" t="s">
        <v>928</v>
      </c>
      <c r="G777" s="209" t="s">
        <v>219</v>
      </c>
      <c r="H777" s="210">
        <v>1</v>
      </c>
      <c r="I777" s="211"/>
      <c r="J777" s="212">
        <f>ROUND(I777*H777,2)</f>
        <v>0</v>
      </c>
      <c r="K777" s="208" t="s">
        <v>21</v>
      </c>
      <c r="L777" s="47"/>
      <c r="M777" s="213" t="s">
        <v>21</v>
      </c>
      <c r="N777" s="214" t="s">
        <v>45</v>
      </c>
      <c r="O777" s="87"/>
      <c r="P777" s="215">
        <f>O777*H777</f>
        <v>0</v>
      </c>
      <c r="Q777" s="215">
        <v>0</v>
      </c>
      <c r="R777" s="215">
        <f>Q777*H777</f>
        <v>0</v>
      </c>
      <c r="S777" s="215">
        <v>0</v>
      </c>
      <c r="T777" s="216">
        <f>S777*H777</f>
        <v>0</v>
      </c>
      <c r="U777" s="41"/>
      <c r="V777" s="41"/>
      <c r="W777" s="41"/>
      <c r="X777" s="41"/>
      <c r="Y777" s="41"/>
      <c r="Z777" s="41"/>
      <c r="AA777" s="41"/>
      <c r="AB777" s="41"/>
      <c r="AC777" s="41"/>
      <c r="AD777" s="41"/>
      <c r="AE777" s="41"/>
      <c r="AR777" s="217" t="s">
        <v>349</v>
      </c>
      <c r="AT777" s="217" t="s">
        <v>123</v>
      </c>
      <c r="AU777" s="217" t="s">
        <v>84</v>
      </c>
      <c r="AY777" s="19" t="s">
        <v>120</v>
      </c>
      <c r="BE777" s="218">
        <f>IF(N777="základní",J777,0)</f>
        <v>0</v>
      </c>
      <c r="BF777" s="218">
        <f>IF(N777="snížená",J777,0)</f>
        <v>0</v>
      </c>
      <c r="BG777" s="218">
        <f>IF(N777="zákl. přenesená",J777,0)</f>
        <v>0</v>
      </c>
      <c r="BH777" s="218">
        <f>IF(N777="sníž. přenesená",J777,0)</f>
        <v>0</v>
      </c>
      <c r="BI777" s="218">
        <f>IF(N777="nulová",J777,0)</f>
        <v>0</v>
      </c>
      <c r="BJ777" s="19" t="s">
        <v>79</v>
      </c>
      <c r="BK777" s="218">
        <f>ROUND(I777*H777,2)</f>
        <v>0</v>
      </c>
      <c r="BL777" s="19" t="s">
        <v>349</v>
      </c>
      <c r="BM777" s="217" t="s">
        <v>929</v>
      </c>
    </row>
    <row r="778" s="2" customFormat="1">
      <c r="A778" s="41"/>
      <c r="B778" s="42"/>
      <c r="C778" s="43"/>
      <c r="D778" s="219" t="s">
        <v>129</v>
      </c>
      <c r="E778" s="43"/>
      <c r="F778" s="220" t="s">
        <v>930</v>
      </c>
      <c r="G778" s="43"/>
      <c r="H778" s="43"/>
      <c r="I778" s="221"/>
      <c r="J778" s="43"/>
      <c r="K778" s="43"/>
      <c r="L778" s="47"/>
      <c r="M778" s="222"/>
      <c r="N778" s="223"/>
      <c r="O778" s="87"/>
      <c r="P778" s="87"/>
      <c r="Q778" s="87"/>
      <c r="R778" s="87"/>
      <c r="S778" s="87"/>
      <c r="T778" s="88"/>
      <c r="U778" s="41"/>
      <c r="V778" s="41"/>
      <c r="W778" s="41"/>
      <c r="X778" s="41"/>
      <c r="Y778" s="41"/>
      <c r="Z778" s="41"/>
      <c r="AA778" s="41"/>
      <c r="AB778" s="41"/>
      <c r="AC778" s="41"/>
      <c r="AD778" s="41"/>
      <c r="AE778" s="41"/>
      <c r="AT778" s="19" t="s">
        <v>129</v>
      </c>
      <c r="AU778" s="19" t="s">
        <v>84</v>
      </c>
    </row>
    <row r="779" s="2" customFormat="1" ht="76.35" customHeight="1">
      <c r="A779" s="41"/>
      <c r="B779" s="42"/>
      <c r="C779" s="206" t="s">
        <v>931</v>
      </c>
      <c r="D779" s="206" t="s">
        <v>123</v>
      </c>
      <c r="E779" s="207" t="s">
        <v>932</v>
      </c>
      <c r="F779" s="208" t="s">
        <v>933</v>
      </c>
      <c r="G779" s="209" t="s">
        <v>219</v>
      </c>
      <c r="H779" s="210">
        <v>1</v>
      </c>
      <c r="I779" s="211"/>
      <c r="J779" s="212">
        <f>ROUND(I779*H779,2)</f>
        <v>0</v>
      </c>
      <c r="K779" s="208" t="s">
        <v>21</v>
      </c>
      <c r="L779" s="47"/>
      <c r="M779" s="213" t="s">
        <v>21</v>
      </c>
      <c r="N779" s="214" t="s">
        <v>45</v>
      </c>
      <c r="O779" s="87"/>
      <c r="P779" s="215">
        <f>O779*H779</f>
        <v>0</v>
      </c>
      <c r="Q779" s="215">
        <v>0</v>
      </c>
      <c r="R779" s="215">
        <f>Q779*H779</f>
        <v>0</v>
      </c>
      <c r="S779" s="215">
        <v>0</v>
      </c>
      <c r="T779" s="216">
        <f>S779*H779</f>
        <v>0</v>
      </c>
      <c r="U779" s="41"/>
      <c r="V779" s="41"/>
      <c r="W779" s="41"/>
      <c r="X779" s="41"/>
      <c r="Y779" s="41"/>
      <c r="Z779" s="41"/>
      <c r="AA779" s="41"/>
      <c r="AB779" s="41"/>
      <c r="AC779" s="41"/>
      <c r="AD779" s="41"/>
      <c r="AE779" s="41"/>
      <c r="AR779" s="217" t="s">
        <v>349</v>
      </c>
      <c r="AT779" s="217" t="s">
        <v>123</v>
      </c>
      <c r="AU779" s="217" t="s">
        <v>84</v>
      </c>
      <c r="AY779" s="19" t="s">
        <v>120</v>
      </c>
      <c r="BE779" s="218">
        <f>IF(N779="základní",J779,0)</f>
        <v>0</v>
      </c>
      <c r="BF779" s="218">
        <f>IF(N779="snížená",J779,0)</f>
        <v>0</v>
      </c>
      <c r="BG779" s="218">
        <f>IF(N779="zákl. přenesená",J779,0)</f>
        <v>0</v>
      </c>
      <c r="BH779" s="218">
        <f>IF(N779="sníž. přenesená",J779,0)</f>
        <v>0</v>
      </c>
      <c r="BI779" s="218">
        <f>IF(N779="nulová",J779,0)</f>
        <v>0</v>
      </c>
      <c r="BJ779" s="19" t="s">
        <v>79</v>
      </c>
      <c r="BK779" s="218">
        <f>ROUND(I779*H779,2)</f>
        <v>0</v>
      </c>
      <c r="BL779" s="19" t="s">
        <v>349</v>
      </c>
      <c r="BM779" s="217" t="s">
        <v>934</v>
      </c>
    </row>
    <row r="780" s="2" customFormat="1">
      <c r="A780" s="41"/>
      <c r="B780" s="42"/>
      <c r="C780" s="43"/>
      <c r="D780" s="219" t="s">
        <v>129</v>
      </c>
      <c r="E780" s="43"/>
      <c r="F780" s="220" t="s">
        <v>935</v>
      </c>
      <c r="G780" s="43"/>
      <c r="H780" s="43"/>
      <c r="I780" s="221"/>
      <c r="J780" s="43"/>
      <c r="K780" s="43"/>
      <c r="L780" s="47"/>
      <c r="M780" s="222"/>
      <c r="N780" s="223"/>
      <c r="O780" s="87"/>
      <c r="P780" s="87"/>
      <c r="Q780" s="87"/>
      <c r="R780" s="87"/>
      <c r="S780" s="87"/>
      <c r="T780" s="88"/>
      <c r="U780" s="41"/>
      <c r="V780" s="41"/>
      <c r="W780" s="41"/>
      <c r="X780" s="41"/>
      <c r="Y780" s="41"/>
      <c r="Z780" s="41"/>
      <c r="AA780" s="41"/>
      <c r="AB780" s="41"/>
      <c r="AC780" s="41"/>
      <c r="AD780" s="41"/>
      <c r="AE780" s="41"/>
      <c r="AT780" s="19" t="s">
        <v>129</v>
      </c>
      <c r="AU780" s="19" t="s">
        <v>84</v>
      </c>
    </row>
    <row r="781" s="2" customFormat="1" ht="76.35" customHeight="1">
      <c r="A781" s="41"/>
      <c r="B781" s="42"/>
      <c r="C781" s="206" t="s">
        <v>936</v>
      </c>
      <c r="D781" s="206" t="s">
        <v>123</v>
      </c>
      <c r="E781" s="207" t="s">
        <v>937</v>
      </c>
      <c r="F781" s="208" t="s">
        <v>938</v>
      </c>
      <c r="G781" s="209" t="s">
        <v>219</v>
      </c>
      <c r="H781" s="210">
        <v>1</v>
      </c>
      <c r="I781" s="211"/>
      <c r="J781" s="212">
        <f>ROUND(I781*H781,2)</f>
        <v>0</v>
      </c>
      <c r="K781" s="208" t="s">
        <v>21</v>
      </c>
      <c r="L781" s="47"/>
      <c r="M781" s="213" t="s">
        <v>21</v>
      </c>
      <c r="N781" s="214" t="s">
        <v>45</v>
      </c>
      <c r="O781" s="87"/>
      <c r="P781" s="215">
        <f>O781*H781</f>
        <v>0</v>
      </c>
      <c r="Q781" s="215">
        <v>0</v>
      </c>
      <c r="R781" s="215">
        <f>Q781*H781</f>
        <v>0</v>
      </c>
      <c r="S781" s="215">
        <v>0</v>
      </c>
      <c r="T781" s="216">
        <f>S781*H781</f>
        <v>0</v>
      </c>
      <c r="U781" s="41"/>
      <c r="V781" s="41"/>
      <c r="W781" s="41"/>
      <c r="X781" s="41"/>
      <c r="Y781" s="41"/>
      <c r="Z781" s="41"/>
      <c r="AA781" s="41"/>
      <c r="AB781" s="41"/>
      <c r="AC781" s="41"/>
      <c r="AD781" s="41"/>
      <c r="AE781" s="41"/>
      <c r="AR781" s="217" t="s">
        <v>349</v>
      </c>
      <c r="AT781" s="217" t="s">
        <v>123</v>
      </c>
      <c r="AU781" s="217" t="s">
        <v>84</v>
      </c>
      <c r="AY781" s="19" t="s">
        <v>120</v>
      </c>
      <c r="BE781" s="218">
        <f>IF(N781="základní",J781,0)</f>
        <v>0</v>
      </c>
      <c r="BF781" s="218">
        <f>IF(N781="snížená",J781,0)</f>
        <v>0</v>
      </c>
      <c r="BG781" s="218">
        <f>IF(N781="zákl. přenesená",J781,0)</f>
        <v>0</v>
      </c>
      <c r="BH781" s="218">
        <f>IF(N781="sníž. přenesená",J781,0)</f>
        <v>0</v>
      </c>
      <c r="BI781" s="218">
        <f>IF(N781="nulová",J781,0)</f>
        <v>0</v>
      </c>
      <c r="BJ781" s="19" t="s">
        <v>79</v>
      </c>
      <c r="BK781" s="218">
        <f>ROUND(I781*H781,2)</f>
        <v>0</v>
      </c>
      <c r="BL781" s="19" t="s">
        <v>349</v>
      </c>
      <c r="BM781" s="217" t="s">
        <v>939</v>
      </c>
    </row>
    <row r="782" s="2" customFormat="1">
      <c r="A782" s="41"/>
      <c r="B782" s="42"/>
      <c r="C782" s="43"/>
      <c r="D782" s="219" t="s">
        <v>129</v>
      </c>
      <c r="E782" s="43"/>
      <c r="F782" s="220" t="s">
        <v>940</v>
      </c>
      <c r="G782" s="43"/>
      <c r="H782" s="43"/>
      <c r="I782" s="221"/>
      <c r="J782" s="43"/>
      <c r="K782" s="43"/>
      <c r="L782" s="47"/>
      <c r="M782" s="222"/>
      <c r="N782" s="223"/>
      <c r="O782" s="87"/>
      <c r="P782" s="87"/>
      <c r="Q782" s="87"/>
      <c r="R782" s="87"/>
      <c r="S782" s="87"/>
      <c r="T782" s="88"/>
      <c r="U782" s="41"/>
      <c r="V782" s="41"/>
      <c r="W782" s="41"/>
      <c r="X782" s="41"/>
      <c r="Y782" s="41"/>
      <c r="Z782" s="41"/>
      <c r="AA782" s="41"/>
      <c r="AB782" s="41"/>
      <c r="AC782" s="41"/>
      <c r="AD782" s="41"/>
      <c r="AE782" s="41"/>
      <c r="AT782" s="19" t="s">
        <v>129</v>
      </c>
      <c r="AU782" s="19" t="s">
        <v>84</v>
      </c>
    </row>
    <row r="783" s="2" customFormat="1" ht="44.25" customHeight="1">
      <c r="A783" s="41"/>
      <c r="B783" s="42"/>
      <c r="C783" s="206" t="s">
        <v>941</v>
      </c>
      <c r="D783" s="206" t="s">
        <v>123</v>
      </c>
      <c r="E783" s="207" t="s">
        <v>942</v>
      </c>
      <c r="F783" s="208" t="s">
        <v>943</v>
      </c>
      <c r="G783" s="209" t="s">
        <v>219</v>
      </c>
      <c r="H783" s="210">
        <v>14</v>
      </c>
      <c r="I783" s="211"/>
      <c r="J783" s="212">
        <f>ROUND(I783*H783,2)</f>
        <v>0</v>
      </c>
      <c r="K783" s="208" t="s">
        <v>21</v>
      </c>
      <c r="L783" s="47"/>
      <c r="M783" s="213" t="s">
        <v>21</v>
      </c>
      <c r="N783" s="214" t="s">
        <v>45</v>
      </c>
      <c r="O783" s="87"/>
      <c r="P783" s="215">
        <f>O783*H783</f>
        <v>0</v>
      </c>
      <c r="Q783" s="215">
        <v>0</v>
      </c>
      <c r="R783" s="215">
        <f>Q783*H783</f>
        <v>0</v>
      </c>
      <c r="S783" s="215">
        <v>0</v>
      </c>
      <c r="T783" s="216">
        <f>S783*H783</f>
        <v>0</v>
      </c>
      <c r="U783" s="41"/>
      <c r="V783" s="41"/>
      <c r="W783" s="41"/>
      <c r="X783" s="41"/>
      <c r="Y783" s="41"/>
      <c r="Z783" s="41"/>
      <c r="AA783" s="41"/>
      <c r="AB783" s="41"/>
      <c r="AC783" s="41"/>
      <c r="AD783" s="41"/>
      <c r="AE783" s="41"/>
      <c r="AR783" s="217" t="s">
        <v>349</v>
      </c>
      <c r="AT783" s="217" t="s">
        <v>123</v>
      </c>
      <c r="AU783" s="217" t="s">
        <v>84</v>
      </c>
      <c r="AY783" s="19" t="s">
        <v>120</v>
      </c>
      <c r="BE783" s="218">
        <f>IF(N783="základní",J783,0)</f>
        <v>0</v>
      </c>
      <c r="BF783" s="218">
        <f>IF(N783="snížená",J783,0)</f>
        <v>0</v>
      </c>
      <c r="BG783" s="218">
        <f>IF(N783="zákl. přenesená",J783,0)</f>
        <v>0</v>
      </c>
      <c r="BH783" s="218">
        <f>IF(N783="sníž. přenesená",J783,0)</f>
        <v>0</v>
      </c>
      <c r="BI783" s="218">
        <f>IF(N783="nulová",J783,0)</f>
        <v>0</v>
      </c>
      <c r="BJ783" s="19" t="s">
        <v>79</v>
      </c>
      <c r="BK783" s="218">
        <f>ROUND(I783*H783,2)</f>
        <v>0</v>
      </c>
      <c r="BL783" s="19" t="s">
        <v>349</v>
      </c>
      <c r="BM783" s="217" t="s">
        <v>944</v>
      </c>
    </row>
    <row r="784" s="2" customFormat="1">
      <c r="A784" s="41"/>
      <c r="B784" s="42"/>
      <c r="C784" s="43"/>
      <c r="D784" s="219" t="s">
        <v>129</v>
      </c>
      <c r="E784" s="43"/>
      <c r="F784" s="220" t="s">
        <v>945</v>
      </c>
      <c r="G784" s="43"/>
      <c r="H784" s="43"/>
      <c r="I784" s="221"/>
      <c r="J784" s="43"/>
      <c r="K784" s="43"/>
      <c r="L784" s="47"/>
      <c r="M784" s="222"/>
      <c r="N784" s="223"/>
      <c r="O784" s="87"/>
      <c r="P784" s="87"/>
      <c r="Q784" s="87"/>
      <c r="R784" s="87"/>
      <c r="S784" s="87"/>
      <c r="T784" s="88"/>
      <c r="U784" s="41"/>
      <c r="V784" s="41"/>
      <c r="W784" s="41"/>
      <c r="X784" s="41"/>
      <c r="Y784" s="41"/>
      <c r="Z784" s="41"/>
      <c r="AA784" s="41"/>
      <c r="AB784" s="41"/>
      <c r="AC784" s="41"/>
      <c r="AD784" s="41"/>
      <c r="AE784" s="41"/>
      <c r="AT784" s="19" t="s">
        <v>129</v>
      </c>
      <c r="AU784" s="19" t="s">
        <v>84</v>
      </c>
    </row>
    <row r="785" s="2" customFormat="1" ht="24.15" customHeight="1">
      <c r="A785" s="41"/>
      <c r="B785" s="42"/>
      <c r="C785" s="206" t="s">
        <v>946</v>
      </c>
      <c r="D785" s="206" t="s">
        <v>123</v>
      </c>
      <c r="E785" s="207" t="s">
        <v>947</v>
      </c>
      <c r="F785" s="208" t="s">
        <v>948</v>
      </c>
      <c r="G785" s="209" t="s">
        <v>724</v>
      </c>
      <c r="H785" s="279"/>
      <c r="I785" s="211"/>
      <c r="J785" s="212">
        <f>ROUND(I785*H785,2)</f>
        <v>0</v>
      </c>
      <c r="K785" s="208" t="s">
        <v>136</v>
      </c>
      <c r="L785" s="47"/>
      <c r="M785" s="213" t="s">
        <v>21</v>
      </c>
      <c r="N785" s="214" t="s">
        <v>45</v>
      </c>
      <c r="O785" s="87"/>
      <c r="P785" s="215">
        <f>O785*H785</f>
        <v>0</v>
      </c>
      <c r="Q785" s="215">
        <v>0</v>
      </c>
      <c r="R785" s="215">
        <f>Q785*H785</f>
        <v>0</v>
      </c>
      <c r="S785" s="215">
        <v>0</v>
      </c>
      <c r="T785" s="216">
        <f>S785*H785</f>
        <v>0</v>
      </c>
      <c r="U785" s="41"/>
      <c r="V785" s="41"/>
      <c r="W785" s="41"/>
      <c r="X785" s="41"/>
      <c r="Y785" s="41"/>
      <c r="Z785" s="41"/>
      <c r="AA785" s="41"/>
      <c r="AB785" s="41"/>
      <c r="AC785" s="41"/>
      <c r="AD785" s="41"/>
      <c r="AE785" s="41"/>
      <c r="AR785" s="217" t="s">
        <v>349</v>
      </c>
      <c r="AT785" s="217" t="s">
        <v>123</v>
      </c>
      <c r="AU785" s="217" t="s">
        <v>84</v>
      </c>
      <c r="AY785" s="19" t="s">
        <v>120</v>
      </c>
      <c r="BE785" s="218">
        <f>IF(N785="základní",J785,0)</f>
        <v>0</v>
      </c>
      <c r="BF785" s="218">
        <f>IF(N785="snížená",J785,0)</f>
        <v>0</v>
      </c>
      <c r="BG785" s="218">
        <f>IF(N785="zákl. přenesená",J785,0)</f>
        <v>0</v>
      </c>
      <c r="BH785" s="218">
        <f>IF(N785="sníž. přenesená",J785,0)</f>
        <v>0</v>
      </c>
      <c r="BI785" s="218">
        <f>IF(N785="nulová",J785,0)</f>
        <v>0</v>
      </c>
      <c r="BJ785" s="19" t="s">
        <v>79</v>
      </c>
      <c r="BK785" s="218">
        <f>ROUND(I785*H785,2)</f>
        <v>0</v>
      </c>
      <c r="BL785" s="19" t="s">
        <v>349</v>
      </c>
      <c r="BM785" s="217" t="s">
        <v>949</v>
      </c>
    </row>
    <row r="786" s="2" customFormat="1">
      <c r="A786" s="41"/>
      <c r="B786" s="42"/>
      <c r="C786" s="43"/>
      <c r="D786" s="219" t="s">
        <v>129</v>
      </c>
      <c r="E786" s="43"/>
      <c r="F786" s="220" t="s">
        <v>950</v>
      </c>
      <c r="G786" s="43"/>
      <c r="H786" s="43"/>
      <c r="I786" s="221"/>
      <c r="J786" s="43"/>
      <c r="K786" s="43"/>
      <c r="L786" s="47"/>
      <c r="M786" s="222"/>
      <c r="N786" s="223"/>
      <c r="O786" s="87"/>
      <c r="P786" s="87"/>
      <c r="Q786" s="87"/>
      <c r="R786" s="87"/>
      <c r="S786" s="87"/>
      <c r="T786" s="88"/>
      <c r="U786" s="41"/>
      <c r="V786" s="41"/>
      <c r="W786" s="41"/>
      <c r="X786" s="41"/>
      <c r="Y786" s="41"/>
      <c r="Z786" s="41"/>
      <c r="AA786" s="41"/>
      <c r="AB786" s="41"/>
      <c r="AC786" s="41"/>
      <c r="AD786" s="41"/>
      <c r="AE786" s="41"/>
      <c r="AT786" s="19" t="s">
        <v>129</v>
      </c>
      <c r="AU786" s="19" t="s">
        <v>84</v>
      </c>
    </row>
    <row r="787" s="2" customFormat="1">
      <c r="A787" s="41"/>
      <c r="B787" s="42"/>
      <c r="C787" s="43"/>
      <c r="D787" s="246" t="s">
        <v>139</v>
      </c>
      <c r="E787" s="43"/>
      <c r="F787" s="247" t="s">
        <v>951</v>
      </c>
      <c r="G787" s="43"/>
      <c r="H787" s="43"/>
      <c r="I787" s="221"/>
      <c r="J787" s="43"/>
      <c r="K787" s="43"/>
      <c r="L787" s="47"/>
      <c r="M787" s="222"/>
      <c r="N787" s="223"/>
      <c r="O787" s="87"/>
      <c r="P787" s="87"/>
      <c r="Q787" s="87"/>
      <c r="R787" s="87"/>
      <c r="S787" s="87"/>
      <c r="T787" s="88"/>
      <c r="U787" s="41"/>
      <c r="V787" s="41"/>
      <c r="W787" s="41"/>
      <c r="X787" s="41"/>
      <c r="Y787" s="41"/>
      <c r="Z787" s="41"/>
      <c r="AA787" s="41"/>
      <c r="AB787" s="41"/>
      <c r="AC787" s="41"/>
      <c r="AD787" s="41"/>
      <c r="AE787" s="41"/>
      <c r="AT787" s="19" t="s">
        <v>139</v>
      </c>
      <c r="AU787" s="19" t="s">
        <v>84</v>
      </c>
    </row>
    <row r="788" s="2" customFormat="1" ht="24.15" customHeight="1">
      <c r="A788" s="41"/>
      <c r="B788" s="42"/>
      <c r="C788" s="206" t="s">
        <v>952</v>
      </c>
      <c r="D788" s="206" t="s">
        <v>123</v>
      </c>
      <c r="E788" s="207" t="s">
        <v>953</v>
      </c>
      <c r="F788" s="208" t="s">
        <v>954</v>
      </c>
      <c r="G788" s="209" t="s">
        <v>724</v>
      </c>
      <c r="H788" s="279"/>
      <c r="I788" s="211"/>
      <c r="J788" s="212">
        <f>ROUND(I788*H788,2)</f>
        <v>0</v>
      </c>
      <c r="K788" s="208" t="s">
        <v>136</v>
      </c>
      <c r="L788" s="47"/>
      <c r="M788" s="213" t="s">
        <v>21</v>
      </c>
      <c r="N788" s="214" t="s">
        <v>45</v>
      </c>
      <c r="O788" s="87"/>
      <c r="P788" s="215">
        <f>O788*H788</f>
        <v>0</v>
      </c>
      <c r="Q788" s="215">
        <v>0</v>
      </c>
      <c r="R788" s="215">
        <f>Q788*H788</f>
        <v>0</v>
      </c>
      <c r="S788" s="215">
        <v>0</v>
      </c>
      <c r="T788" s="216">
        <f>S788*H788</f>
        <v>0</v>
      </c>
      <c r="U788" s="41"/>
      <c r="V788" s="41"/>
      <c r="W788" s="41"/>
      <c r="X788" s="41"/>
      <c r="Y788" s="41"/>
      <c r="Z788" s="41"/>
      <c r="AA788" s="41"/>
      <c r="AB788" s="41"/>
      <c r="AC788" s="41"/>
      <c r="AD788" s="41"/>
      <c r="AE788" s="41"/>
      <c r="AR788" s="217" t="s">
        <v>349</v>
      </c>
      <c r="AT788" s="217" t="s">
        <v>123</v>
      </c>
      <c r="AU788" s="217" t="s">
        <v>84</v>
      </c>
      <c r="AY788" s="19" t="s">
        <v>120</v>
      </c>
      <c r="BE788" s="218">
        <f>IF(N788="základní",J788,0)</f>
        <v>0</v>
      </c>
      <c r="BF788" s="218">
        <f>IF(N788="snížená",J788,0)</f>
        <v>0</v>
      </c>
      <c r="BG788" s="218">
        <f>IF(N788="zákl. přenesená",J788,0)</f>
        <v>0</v>
      </c>
      <c r="BH788" s="218">
        <f>IF(N788="sníž. přenesená",J788,0)</f>
        <v>0</v>
      </c>
      <c r="BI788" s="218">
        <f>IF(N788="nulová",J788,0)</f>
        <v>0</v>
      </c>
      <c r="BJ788" s="19" t="s">
        <v>79</v>
      </c>
      <c r="BK788" s="218">
        <f>ROUND(I788*H788,2)</f>
        <v>0</v>
      </c>
      <c r="BL788" s="19" t="s">
        <v>349</v>
      </c>
      <c r="BM788" s="217" t="s">
        <v>955</v>
      </c>
    </row>
    <row r="789" s="2" customFormat="1">
      <c r="A789" s="41"/>
      <c r="B789" s="42"/>
      <c r="C789" s="43"/>
      <c r="D789" s="219" t="s">
        <v>129</v>
      </c>
      <c r="E789" s="43"/>
      <c r="F789" s="220" t="s">
        <v>956</v>
      </c>
      <c r="G789" s="43"/>
      <c r="H789" s="43"/>
      <c r="I789" s="221"/>
      <c r="J789" s="43"/>
      <c r="K789" s="43"/>
      <c r="L789" s="47"/>
      <c r="M789" s="222"/>
      <c r="N789" s="223"/>
      <c r="O789" s="87"/>
      <c r="P789" s="87"/>
      <c r="Q789" s="87"/>
      <c r="R789" s="87"/>
      <c r="S789" s="87"/>
      <c r="T789" s="88"/>
      <c r="U789" s="41"/>
      <c r="V789" s="41"/>
      <c r="W789" s="41"/>
      <c r="X789" s="41"/>
      <c r="Y789" s="41"/>
      <c r="Z789" s="41"/>
      <c r="AA789" s="41"/>
      <c r="AB789" s="41"/>
      <c r="AC789" s="41"/>
      <c r="AD789" s="41"/>
      <c r="AE789" s="41"/>
      <c r="AT789" s="19" t="s">
        <v>129</v>
      </c>
      <c r="AU789" s="19" t="s">
        <v>84</v>
      </c>
    </row>
    <row r="790" s="2" customFormat="1">
      <c r="A790" s="41"/>
      <c r="B790" s="42"/>
      <c r="C790" s="43"/>
      <c r="D790" s="246" t="s">
        <v>139</v>
      </c>
      <c r="E790" s="43"/>
      <c r="F790" s="247" t="s">
        <v>957</v>
      </c>
      <c r="G790" s="43"/>
      <c r="H790" s="43"/>
      <c r="I790" s="221"/>
      <c r="J790" s="43"/>
      <c r="K790" s="43"/>
      <c r="L790" s="47"/>
      <c r="M790" s="222"/>
      <c r="N790" s="223"/>
      <c r="O790" s="87"/>
      <c r="P790" s="87"/>
      <c r="Q790" s="87"/>
      <c r="R790" s="87"/>
      <c r="S790" s="87"/>
      <c r="T790" s="88"/>
      <c r="U790" s="41"/>
      <c r="V790" s="41"/>
      <c r="W790" s="41"/>
      <c r="X790" s="41"/>
      <c r="Y790" s="41"/>
      <c r="Z790" s="41"/>
      <c r="AA790" s="41"/>
      <c r="AB790" s="41"/>
      <c r="AC790" s="41"/>
      <c r="AD790" s="41"/>
      <c r="AE790" s="41"/>
      <c r="AT790" s="19" t="s">
        <v>139</v>
      </c>
      <c r="AU790" s="19" t="s">
        <v>84</v>
      </c>
    </row>
    <row r="791" s="12" customFormat="1" ht="22.8" customHeight="1">
      <c r="A791" s="12"/>
      <c r="B791" s="190"/>
      <c r="C791" s="191"/>
      <c r="D791" s="192" t="s">
        <v>73</v>
      </c>
      <c r="E791" s="204" t="s">
        <v>958</v>
      </c>
      <c r="F791" s="204" t="s">
        <v>959</v>
      </c>
      <c r="G791" s="191"/>
      <c r="H791" s="191"/>
      <c r="I791" s="194"/>
      <c r="J791" s="205">
        <f>BK791</f>
        <v>0</v>
      </c>
      <c r="K791" s="191"/>
      <c r="L791" s="196"/>
      <c r="M791" s="197"/>
      <c r="N791" s="198"/>
      <c r="O791" s="198"/>
      <c r="P791" s="199">
        <f>SUM(P792:P800)</f>
        <v>0</v>
      </c>
      <c r="Q791" s="198"/>
      <c r="R791" s="199">
        <f>SUM(R792:R800)</f>
        <v>0.3095</v>
      </c>
      <c r="S791" s="198"/>
      <c r="T791" s="200">
        <f>SUM(T792:T800)</f>
        <v>0.29979999999999996</v>
      </c>
      <c r="U791" s="12"/>
      <c r="V791" s="12"/>
      <c r="W791" s="12"/>
      <c r="X791" s="12"/>
      <c r="Y791" s="12"/>
      <c r="Z791" s="12"/>
      <c r="AA791" s="12"/>
      <c r="AB791" s="12"/>
      <c r="AC791" s="12"/>
      <c r="AD791" s="12"/>
      <c r="AE791" s="12"/>
      <c r="AR791" s="201" t="s">
        <v>84</v>
      </c>
      <c r="AT791" s="202" t="s">
        <v>73</v>
      </c>
      <c r="AU791" s="202" t="s">
        <v>79</v>
      </c>
      <c r="AY791" s="201" t="s">
        <v>120</v>
      </c>
      <c r="BK791" s="203">
        <f>SUM(BK792:BK800)</f>
        <v>0</v>
      </c>
    </row>
    <row r="792" s="2" customFormat="1" ht="24.15" customHeight="1">
      <c r="A792" s="41"/>
      <c r="B792" s="42"/>
      <c r="C792" s="206" t="s">
        <v>960</v>
      </c>
      <c r="D792" s="206" t="s">
        <v>123</v>
      </c>
      <c r="E792" s="207" t="s">
        <v>961</v>
      </c>
      <c r="F792" s="208" t="s">
        <v>962</v>
      </c>
      <c r="G792" s="209" t="s">
        <v>219</v>
      </c>
      <c r="H792" s="210">
        <v>30</v>
      </c>
      <c r="I792" s="211"/>
      <c r="J792" s="212">
        <f>ROUND(I792*H792,2)</f>
        <v>0</v>
      </c>
      <c r="K792" s="208" t="s">
        <v>21</v>
      </c>
      <c r="L792" s="47"/>
      <c r="M792" s="213" t="s">
        <v>21</v>
      </c>
      <c r="N792" s="214" t="s">
        <v>45</v>
      </c>
      <c r="O792" s="87"/>
      <c r="P792" s="215">
        <f>O792*H792</f>
        <v>0</v>
      </c>
      <c r="Q792" s="215">
        <v>0.0068500000000000002</v>
      </c>
      <c r="R792" s="215">
        <f>Q792*H792</f>
        <v>0.20550000000000002</v>
      </c>
      <c r="S792" s="215">
        <v>0.0064999999999999997</v>
      </c>
      <c r="T792" s="216">
        <f>S792*H792</f>
        <v>0.19499999999999998</v>
      </c>
      <c r="U792" s="41"/>
      <c r="V792" s="41"/>
      <c r="W792" s="41"/>
      <c r="X792" s="41"/>
      <c r="Y792" s="41"/>
      <c r="Z792" s="41"/>
      <c r="AA792" s="41"/>
      <c r="AB792" s="41"/>
      <c r="AC792" s="41"/>
      <c r="AD792" s="41"/>
      <c r="AE792" s="41"/>
      <c r="AR792" s="217" t="s">
        <v>349</v>
      </c>
      <c r="AT792" s="217" t="s">
        <v>123</v>
      </c>
      <c r="AU792" s="217" t="s">
        <v>84</v>
      </c>
      <c r="AY792" s="19" t="s">
        <v>120</v>
      </c>
      <c r="BE792" s="218">
        <f>IF(N792="základní",J792,0)</f>
        <v>0</v>
      </c>
      <c r="BF792" s="218">
        <f>IF(N792="snížená",J792,0)</f>
        <v>0</v>
      </c>
      <c r="BG792" s="218">
        <f>IF(N792="zákl. přenesená",J792,0)</f>
        <v>0</v>
      </c>
      <c r="BH792" s="218">
        <f>IF(N792="sníž. přenesená",J792,0)</f>
        <v>0</v>
      </c>
      <c r="BI792" s="218">
        <f>IF(N792="nulová",J792,0)</f>
        <v>0</v>
      </c>
      <c r="BJ792" s="19" t="s">
        <v>79</v>
      </c>
      <c r="BK792" s="218">
        <f>ROUND(I792*H792,2)</f>
        <v>0</v>
      </c>
      <c r="BL792" s="19" t="s">
        <v>349</v>
      </c>
      <c r="BM792" s="217" t="s">
        <v>963</v>
      </c>
    </row>
    <row r="793" s="2" customFormat="1">
      <c r="A793" s="41"/>
      <c r="B793" s="42"/>
      <c r="C793" s="43"/>
      <c r="D793" s="219" t="s">
        <v>129</v>
      </c>
      <c r="E793" s="43"/>
      <c r="F793" s="220" t="s">
        <v>964</v>
      </c>
      <c r="G793" s="43"/>
      <c r="H793" s="43"/>
      <c r="I793" s="221"/>
      <c r="J793" s="43"/>
      <c r="K793" s="43"/>
      <c r="L793" s="47"/>
      <c r="M793" s="222"/>
      <c r="N793" s="223"/>
      <c r="O793" s="87"/>
      <c r="P793" s="87"/>
      <c r="Q793" s="87"/>
      <c r="R793" s="87"/>
      <c r="S793" s="87"/>
      <c r="T793" s="88"/>
      <c r="U793" s="41"/>
      <c r="V793" s="41"/>
      <c r="W793" s="41"/>
      <c r="X793" s="41"/>
      <c r="Y793" s="41"/>
      <c r="Z793" s="41"/>
      <c r="AA793" s="41"/>
      <c r="AB793" s="41"/>
      <c r="AC793" s="41"/>
      <c r="AD793" s="41"/>
      <c r="AE793" s="41"/>
      <c r="AT793" s="19" t="s">
        <v>129</v>
      </c>
      <c r="AU793" s="19" t="s">
        <v>84</v>
      </c>
    </row>
    <row r="794" s="13" customFormat="1">
      <c r="A794" s="13"/>
      <c r="B794" s="224"/>
      <c r="C794" s="225"/>
      <c r="D794" s="219" t="s">
        <v>130</v>
      </c>
      <c r="E794" s="226" t="s">
        <v>21</v>
      </c>
      <c r="F794" s="227" t="s">
        <v>965</v>
      </c>
      <c r="G794" s="225"/>
      <c r="H794" s="228">
        <v>30</v>
      </c>
      <c r="I794" s="229"/>
      <c r="J794" s="225"/>
      <c r="K794" s="225"/>
      <c r="L794" s="230"/>
      <c r="M794" s="231"/>
      <c r="N794" s="232"/>
      <c r="O794" s="232"/>
      <c r="P794" s="232"/>
      <c r="Q794" s="232"/>
      <c r="R794" s="232"/>
      <c r="S794" s="232"/>
      <c r="T794" s="233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T794" s="234" t="s">
        <v>130</v>
      </c>
      <c r="AU794" s="234" t="s">
        <v>84</v>
      </c>
      <c r="AV794" s="13" t="s">
        <v>84</v>
      </c>
      <c r="AW794" s="13" t="s">
        <v>36</v>
      </c>
      <c r="AX794" s="13" t="s">
        <v>79</v>
      </c>
      <c r="AY794" s="234" t="s">
        <v>120</v>
      </c>
    </row>
    <row r="795" s="2" customFormat="1" ht="33" customHeight="1">
      <c r="A795" s="41"/>
      <c r="B795" s="42"/>
      <c r="C795" s="206" t="s">
        <v>966</v>
      </c>
      <c r="D795" s="206" t="s">
        <v>123</v>
      </c>
      <c r="E795" s="207" t="s">
        <v>967</v>
      </c>
      <c r="F795" s="208" t="s">
        <v>968</v>
      </c>
      <c r="G795" s="209" t="s">
        <v>219</v>
      </c>
      <c r="H795" s="210">
        <v>40</v>
      </c>
      <c r="I795" s="211"/>
      <c r="J795" s="212">
        <f>ROUND(I795*H795,2)</f>
        <v>0</v>
      </c>
      <c r="K795" s="208" t="s">
        <v>21</v>
      </c>
      <c r="L795" s="47"/>
      <c r="M795" s="213" t="s">
        <v>21</v>
      </c>
      <c r="N795" s="214" t="s">
        <v>45</v>
      </c>
      <c r="O795" s="87"/>
      <c r="P795" s="215">
        <f>O795*H795</f>
        <v>0</v>
      </c>
      <c r="Q795" s="215">
        <v>0.0025999999999999999</v>
      </c>
      <c r="R795" s="215">
        <f>Q795*H795</f>
        <v>0.104</v>
      </c>
      <c r="S795" s="215">
        <v>0.0026199999999999999</v>
      </c>
      <c r="T795" s="216">
        <f>S795*H795</f>
        <v>0.1048</v>
      </c>
      <c r="U795" s="41"/>
      <c r="V795" s="41"/>
      <c r="W795" s="41"/>
      <c r="X795" s="41"/>
      <c r="Y795" s="41"/>
      <c r="Z795" s="41"/>
      <c r="AA795" s="41"/>
      <c r="AB795" s="41"/>
      <c r="AC795" s="41"/>
      <c r="AD795" s="41"/>
      <c r="AE795" s="41"/>
      <c r="AR795" s="217" t="s">
        <v>349</v>
      </c>
      <c r="AT795" s="217" t="s">
        <v>123</v>
      </c>
      <c r="AU795" s="217" t="s">
        <v>84</v>
      </c>
      <c r="AY795" s="19" t="s">
        <v>120</v>
      </c>
      <c r="BE795" s="218">
        <f>IF(N795="základní",J795,0)</f>
        <v>0</v>
      </c>
      <c r="BF795" s="218">
        <f>IF(N795="snížená",J795,0)</f>
        <v>0</v>
      </c>
      <c r="BG795" s="218">
        <f>IF(N795="zákl. přenesená",J795,0)</f>
        <v>0</v>
      </c>
      <c r="BH795" s="218">
        <f>IF(N795="sníž. přenesená",J795,0)</f>
        <v>0</v>
      </c>
      <c r="BI795" s="218">
        <f>IF(N795="nulová",J795,0)</f>
        <v>0</v>
      </c>
      <c r="BJ795" s="19" t="s">
        <v>79</v>
      </c>
      <c r="BK795" s="218">
        <f>ROUND(I795*H795,2)</f>
        <v>0</v>
      </c>
      <c r="BL795" s="19" t="s">
        <v>349</v>
      </c>
      <c r="BM795" s="217" t="s">
        <v>969</v>
      </c>
    </row>
    <row r="796" s="2" customFormat="1">
      <c r="A796" s="41"/>
      <c r="B796" s="42"/>
      <c r="C796" s="43"/>
      <c r="D796" s="219" t="s">
        <v>129</v>
      </c>
      <c r="E796" s="43"/>
      <c r="F796" s="220" t="s">
        <v>970</v>
      </c>
      <c r="G796" s="43"/>
      <c r="H796" s="43"/>
      <c r="I796" s="221"/>
      <c r="J796" s="43"/>
      <c r="K796" s="43"/>
      <c r="L796" s="47"/>
      <c r="M796" s="222"/>
      <c r="N796" s="223"/>
      <c r="O796" s="87"/>
      <c r="P796" s="87"/>
      <c r="Q796" s="87"/>
      <c r="R796" s="87"/>
      <c r="S796" s="87"/>
      <c r="T796" s="88"/>
      <c r="U796" s="41"/>
      <c r="V796" s="41"/>
      <c r="W796" s="41"/>
      <c r="X796" s="41"/>
      <c r="Y796" s="41"/>
      <c r="Z796" s="41"/>
      <c r="AA796" s="41"/>
      <c r="AB796" s="41"/>
      <c r="AC796" s="41"/>
      <c r="AD796" s="41"/>
      <c r="AE796" s="41"/>
      <c r="AT796" s="19" t="s">
        <v>129</v>
      </c>
      <c r="AU796" s="19" t="s">
        <v>84</v>
      </c>
    </row>
    <row r="797" s="13" customFormat="1">
      <c r="A797" s="13"/>
      <c r="B797" s="224"/>
      <c r="C797" s="225"/>
      <c r="D797" s="219" t="s">
        <v>130</v>
      </c>
      <c r="E797" s="226" t="s">
        <v>21</v>
      </c>
      <c r="F797" s="227" t="s">
        <v>971</v>
      </c>
      <c r="G797" s="225"/>
      <c r="H797" s="228">
        <v>40</v>
      </c>
      <c r="I797" s="229"/>
      <c r="J797" s="225"/>
      <c r="K797" s="225"/>
      <c r="L797" s="230"/>
      <c r="M797" s="231"/>
      <c r="N797" s="232"/>
      <c r="O797" s="232"/>
      <c r="P797" s="232"/>
      <c r="Q797" s="232"/>
      <c r="R797" s="232"/>
      <c r="S797" s="232"/>
      <c r="T797" s="233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T797" s="234" t="s">
        <v>130</v>
      </c>
      <c r="AU797" s="234" t="s">
        <v>84</v>
      </c>
      <c r="AV797" s="13" t="s">
        <v>84</v>
      </c>
      <c r="AW797" s="13" t="s">
        <v>36</v>
      </c>
      <c r="AX797" s="13" t="s">
        <v>79</v>
      </c>
      <c r="AY797" s="234" t="s">
        <v>120</v>
      </c>
    </row>
    <row r="798" s="2" customFormat="1" ht="24.15" customHeight="1">
      <c r="A798" s="41"/>
      <c r="B798" s="42"/>
      <c r="C798" s="206" t="s">
        <v>972</v>
      </c>
      <c r="D798" s="206" t="s">
        <v>123</v>
      </c>
      <c r="E798" s="207" t="s">
        <v>973</v>
      </c>
      <c r="F798" s="208" t="s">
        <v>974</v>
      </c>
      <c r="G798" s="209" t="s">
        <v>724</v>
      </c>
      <c r="H798" s="279"/>
      <c r="I798" s="211"/>
      <c r="J798" s="212">
        <f>ROUND(I798*H798,2)</f>
        <v>0</v>
      </c>
      <c r="K798" s="208" t="s">
        <v>136</v>
      </c>
      <c r="L798" s="47"/>
      <c r="M798" s="213" t="s">
        <v>21</v>
      </c>
      <c r="N798" s="214" t="s">
        <v>45</v>
      </c>
      <c r="O798" s="87"/>
      <c r="P798" s="215">
        <f>O798*H798</f>
        <v>0</v>
      </c>
      <c r="Q798" s="215">
        <v>0</v>
      </c>
      <c r="R798" s="215">
        <f>Q798*H798</f>
        <v>0</v>
      </c>
      <c r="S798" s="215">
        <v>0</v>
      </c>
      <c r="T798" s="216">
        <f>S798*H798</f>
        <v>0</v>
      </c>
      <c r="U798" s="41"/>
      <c r="V798" s="41"/>
      <c r="W798" s="41"/>
      <c r="X798" s="41"/>
      <c r="Y798" s="41"/>
      <c r="Z798" s="41"/>
      <c r="AA798" s="41"/>
      <c r="AB798" s="41"/>
      <c r="AC798" s="41"/>
      <c r="AD798" s="41"/>
      <c r="AE798" s="41"/>
      <c r="AR798" s="217" t="s">
        <v>349</v>
      </c>
      <c r="AT798" s="217" t="s">
        <v>123</v>
      </c>
      <c r="AU798" s="217" t="s">
        <v>84</v>
      </c>
      <c r="AY798" s="19" t="s">
        <v>120</v>
      </c>
      <c r="BE798" s="218">
        <f>IF(N798="základní",J798,0)</f>
        <v>0</v>
      </c>
      <c r="BF798" s="218">
        <f>IF(N798="snížená",J798,0)</f>
        <v>0</v>
      </c>
      <c r="BG798" s="218">
        <f>IF(N798="zákl. přenesená",J798,0)</f>
        <v>0</v>
      </c>
      <c r="BH798" s="218">
        <f>IF(N798="sníž. přenesená",J798,0)</f>
        <v>0</v>
      </c>
      <c r="BI798" s="218">
        <f>IF(N798="nulová",J798,0)</f>
        <v>0</v>
      </c>
      <c r="BJ798" s="19" t="s">
        <v>79</v>
      </c>
      <c r="BK798" s="218">
        <f>ROUND(I798*H798,2)</f>
        <v>0</v>
      </c>
      <c r="BL798" s="19" t="s">
        <v>349</v>
      </c>
      <c r="BM798" s="217" t="s">
        <v>975</v>
      </c>
    </row>
    <row r="799" s="2" customFormat="1">
      <c r="A799" s="41"/>
      <c r="B799" s="42"/>
      <c r="C799" s="43"/>
      <c r="D799" s="219" t="s">
        <v>129</v>
      </c>
      <c r="E799" s="43"/>
      <c r="F799" s="220" t="s">
        <v>976</v>
      </c>
      <c r="G799" s="43"/>
      <c r="H799" s="43"/>
      <c r="I799" s="221"/>
      <c r="J799" s="43"/>
      <c r="K799" s="43"/>
      <c r="L799" s="47"/>
      <c r="M799" s="222"/>
      <c r="N799" s="223"/>
      <c r="O799" s="87"/>
      <c r="P799" s="87"/>
      <c r="Q799" s="87"/>
      <c r="R799" s="87"/>
      <c r="S799" s="87"/>
      <c r="T799" s="88"/>
      <c r="U799" s="41"/>
      <c r="V799" s="41"/>
      <c r="W799" s="41"/>
      <c r="X799" s="41"/>
      <c r="Y799" s="41"/>
      <c r="Z799" s="41"/>
      <c r="AA799" s="41"/>
      <c r="AB799" s="41"/>
      <c r="AC799" s="41"/>
      <c r="AD799" s="41"/>
      <c r="AE799" s="41"/>
      <c r="AT799" s="19" t="s">
        <v>129</v>
      </c>
      <c r="AU799" s="19" t="s">
        <v>84</v>
      </c>
    </row>
    <row r="800" s="2" customFormat="1">
      <c r="A800" s="41"/>
      <c r="B800" s="42"/>
      <c r="C800" s="43"/>
      <c r="D800" s="246" t="s">
        <v>139</v>
      </c>
      <c r="E800" s="43"/>
      <c r="F800" s="247" t="s">
        <v>977</v>
      </c>
      <c r="G800" s="43"/>
      <c r="H800" s="43"/>
      <c r="I800" s="221"/>
      <c r="J800" s="43"/>
      <c r="K800" s="43"/>
      <c r="L800" s="47"/>
      <c r="M800" s="222"/>
      <c r="N800" s="223"/>
      <c r="O800" s="87"/>
      <c r="P800" s="87"/>
      <c r="Q800" s="87"/>
      <c r="R800" s="87"/>
      <c r="S800" s="87"/>
      <c r="T800" s="88"/>
      <c r="U800" s="41"/>
      <c r="V800" s="41"/>
      <c r="W800" s="41"/>
      <c r="X800" s="41"/>
      <c r="Y800" s="41"/>
      <c r="Z800" s="41"/>
      <c r="AA800" s="41"/>
      <c r="AB800" s="41"/>
      <c r="AC800" s="41"/>
      <c r="AD800" s="41"/>
      <c r="AE800" s="41"/>
      <c r="AT800" s="19" t="s">
        <v>139</v>
      </c>
      <c r="AU800" s="19" t="s">
        <v>84</v>
      </c>
    </row>
    <row r="801" s="12" customFormat="1" ht="22.8" customHeight="1">
      <c r="A801" s="12"/>
      <c r="B801" s="190"/>
      <c r="C801" s="191"/>
      <c r="D801" s="192" t="s">
        <v>73</v>
      </c>
      <c r="E801" s="204" t="s">
        <v>978</v>
      </c>
      <c r="F801" s="204" t="s">
        <v>979</v>
      </c>
      <c r="G801" s="191"/>
      <c r="H801" s="191"/>
      <c r="I801" s="194"/>
      <c r="J801" s="205">
        <f>BK801</f>
        <v>0</v>
      </c>
      <c r="K801" s="191"/>
      <c r="L801" s="196"/>
      <c r="M801" s="197"/>
      <c r="N801" s="198"/>
      <c r="O801" s="198"/>
      <c r="P801" s="199">
        <f>SUM(P802:P803)</f>
        <v>0</v>
      </c>
      <c r="Q801" s="198"/>
      <c r="R801" s="199">
        <f>SUM(R802:R803)</f>
        <v>0.00068000000000000005</v>
      </c>
      <c r="S801" s="198"/>
      <c r="T801" s="200">
        <f>SUM(T802:T803)</f>
        <v>0.0060000000000000001</v>
      </c>
      <c r="U801" s="12"/>
      <c r="V801" s="12"/>
      <c r="W801" s="12"/>
      <c r="X801" s="12"/>
      <c r="Y801" s="12"/>
      <c r="Z801" s="12"/>
      <c r="AA801" s="12"/>
      <c r="AB801" s="12"/>
      <c r="AC801" s="12"/>
      <c r="AD801" s="12"/>
      <c r="AE801" s="12"/>
      <c r="AR801" s="201" t="s">
        <v>84</v>
      </c>
      <c r="AT801" s="202" t="s">
        <v>73</v>
      </c>
      <c r="AU801" s="202" t="s">
        <v>79</v>
      </c>
      <c r="AY801" s="201" t="s">
        <v>120</v>
      </c>
      <c r="BK801" s="203">
        <f>SUM(BK802:BK803)</f>
        <v>0</v>
      </c>
    </row>
    <row r="802" s="2" customFormat="1" ht="24.15" customHeight="1">
      <c r="A802" s="41"/>
      <c r="B802" s="42"/>
      <c r="C802" s="206" t="s">
        <v>980</v>
      </c>
      <c r="D802" s="206" t="s">
        <v>123</v>
      </c>
      <c r="E802" s="207" t="s">
        <v>981</v>
      </c>
      <c r="F802" s="208" t="s">
        <v>982</v>
      </c>
      <c r="G802" s="209" t="s">
        <v>219</v>
      </c>
      <c r="H802" s="210">
        <v>4</v>
      </c>
      <c r="I802" s="211"/>
      <c r="J802" s="212">
        <f>ROUND(I802*H802,2)</f>
        <v>0</v>
      </c>
      <c r="K802" s="208" t="s">
        <v>21</v>
      </c>
      <c r="L802" s="47"/>
      <c r="M802" s="213" t="s">
        <v>21</v>
      </c>
      <c r="N802" s="214" t="s">
        <v>45</v>
      </c>
      <c r="O802" s="87"/>
      <c r="P802" s="215">
        <f>O802*H802</f>
        <v>0</v>
      </c>
      <c r="Q802" s="215">
        <v>0.00017000000000000001</v>
      </c>
      <c r="R802" s="215">
        <f>Q802*H802</f>
        <v>0.00068000000000000005</v>
      </c>
      <c r="S802" s="215">
        <v>0.0015</v>
      </c>
      <c r="T802" s="216">
        <f>S802*H802</f>
        <v>0.0060000000000000001</v>
      </c>
      <c r="U802" s="41"/>
      <c r="V802" s="41"/>
      <c r="W802" s="41"/>
      <c r="X802" s="41"/>
      <c r="Y802" s="41"/>
      <c r="Z802" s="41"/>
      <c r="AA802" s="41"/>
      <c r="AB802" s="41"/>
      <c r="AC802" s="41"/>
      <c r="AD802" s="41"/>
      <c r="AE802" s="41"/>
      <c r="AR802" s="217" t="s">
        <v>349</v>
      </c>
      <c r="AT802" s="217" t="s">
        <v>123</v>
      </c>
      <c r="AU802" s="217" t="s">
        <v>84</v>
      </c>
      <c r="AY802" s="19" t="s">
        <v>120</v>
      </c>
      <c r="BE802" s="218">
        <f>IF(N802="základní",J802,0)</f>
        <v>0</v>
      </c>
      <c r="BF802" s="218">
        <f>IF(N802="snížená",J802,0)</f>
        <v>0</v>
      </c>
      <c r="BG802" s="218">
        <f>IF(N802="zákl. přenesená",J802,0)</f>
        <v>0</v>
      </c>
      <c r="BH802" s="218">
        <f>IF(N802="sníž. přenesená",J802,0)</f>
        <v>0</v>
      </c>
      <c r="BI802" s="218">
        <f>IF(N802="nulová",J802,0)</f>
        <v>0</v>
      </c>
      <c r="BJ802" s="19" t="s">
        <v>79</v>
      </c>
      <c r="BK802" s="218">
        <f>ROUND(I802*H802,2)</f>
        <v>0</v>
      </c>
      <c r="BL802" s="19" t="s">
        <v>349</v>
      </c>
      <c r="BM802" s="217" t="s">
        <v>983</v>
      </c>
    </row>
    <row r="803" s="2" customFormat="1">
      <c r="A803" s="41"/>
      <c r="B803" s="42"/>
      <c r="C803" s="43"/>
      <c r="D803" s="219" t="s">
        <v>129</v>
      </c>
      <c r="E803" s="43"/>
      <c r="F803" s="220" t="s">
        <v>982</v>
      </c>
      <c r="G803" s="43"/>
      <c r="H803" s="43"/>
      <c r="I803" s="221"/>
      <c r="J803" s="43"/>
      <c r="K803" s="43"/>
      <c r="L803" s="47"/>
      <c r="M803" s="222"/>
      <c r="N803" s="223"/>
      <c r="O803" s="87"/>
      <c r="P803" s="87"/>
      <c r="Q803" s="87"/>
      <c r="R803" s="87"/>
      <c r="S803" s="87"/>
      <c r="T803" s="88"/>
      <c r="U803" s="41"/>
      <c r="V803" s="41"/>
      <c r="W803" s="41"/>
      <c r="X803" s="41"/>
      <c r="Y803" s="41"/>
      <c r="Z803" s="41"/>
      <c r="AA803" s="41"/>
      <c r="AB803" s="41"/>
      <c r="AC803" s="41"/>
      <c r="AD803" s="41"/>
      <c r="AE803" s="41"/>
      <c r="AT803" s="19" t="s">
        <v>129</v>
      </c>
      <c r="AU803" s="19" t="s">
        <v>84</v>
      </c>
    </row>
    <row r="804" s="12" customFormat="1" ht="22.8" customHeight="1">
      <c r="A804" s="12"/>
      <c r="B804" s="190"/>
      <c r="C804" s="191"/>
      <c r="D804" s="192" t="s">
        <v>73</v>
      </c>
      <c r="E804" s="204" t="s">
        <v>984</v>
      </c>
      <c r="F804" s="204" t="s">
        <v>985</v>
      </c>
      <c r="G804" s="191"/>
      <c r="H804" s="191"/>
      <c r="I804" s="194"/>
      <c r="J804" s="205">
        <f>BK804</f>
        <v>0</v>
      </c>
      <c r="K804" s="191"/>
      <c r="L804" s="196"/>
      <c r="M804" s="197"/>
      <c r="N804" s="198"/>
      <c r="O804" s="198"/>
      <c r="P804" s="199">
        <f>SUM(P805:P810)</f>
        <v>0</v>
      </c>
      <c r="Q804" s="198"/>
      <c r="R804" s="199">
        <f>SUM(R805:R810)</f>
        <v>0.0044000000000000003</v>
      </c>
      <c r="S804" s="198"/>
      <c r="T804" s="200">
        <f>SUM(T805:T810)</f>
        <v>0.0070000000000000001</v>
      </c>
      <c r="U804" s="12"/>
      <c r="V804" s="12"/>
      <c r="W804" s="12"/>
      <c r="X804" s="12"/>
      <c r="Y804" s="12"/>
      <c r="Z804" s="12"/>
      <c r="AA804" s="12"/>
      <c r="AB804" s="12"/>
      <c r="AC804" s="12"/>
      <c r="AD804" s="12"/>
      <c r="AE804" s="12"/>
      <c r="AR804" s="201" t="s">
        <v>84</v>
      </c>
      <c r="AT804" s="202" t="s">
        <v>73</v>
      </c>
      <c r="AU804" s="202" t="s">
        <v>79</v>
      </c>
      <c r="AY804" s="201" t="s">
        <v>120</v>
      </c>
      <c r="BK804" s="203">
        <f>SUM(BK805:BK810)</f>
        <v>0</v>
      </c>
    </row>
    <row r="805" s="2" customFormat="1" ht="37.8" customHeight="1">
      <c r="A805" s="41"/>
      <c r="B805" s="42"/>
      <c r="C805" s="206" t="s">
        <v>986</v>
      </c>
      <c r="D805" s="206" t="s">
        <v>123</v>
      </c>
      <c r="E805" s="207" t="s">
        <v>987</v>
      </c>
      <c r="F805" s="208" t="s">
        <v>988</v>
      </c>
      <c r="G805" s="209" t="s">
        <v>219</v>
      </c>
      <c r="H805" s="210">
        <v>10</v>
      </c>
      <c r="I805" s="211"/>
      <c r="J805" s="212">
        <f>ROUND(I805*H805,2)</f>
        <v>0</v>
      </c>
      <c r="K805" s="208" t="s">
        <v>21</v>
      </c>
      <c r="L805" s="47"/>
      <c r="M805" s="213" t="s">
        <v>21</v>
      </c>
      <c r="N805" s="214" t="s">
        <v>45</v>
      </c>
      <c r="O805" s="87"/>
      <c r="P805" s="215">
        <f>O805*H805</f>
        <v>0</v>
      </c>
      <c r="Q805" s="215">
        <v>0.00044000000000000002</v>
      </c>
      <c r="R805" s="215">
        <f>Q805*H805</f>
        <v>0.0044000000000000003</v>
      </c>
      <c r="S805" s="215">
        <v>0.00069999999999999999</v>
      </c>
      <c r="T805" s="216">
        <f>S805*H805</f>
        <v>0.0070000000000000001</v>
      </c>
      <c r="U805" s="41"/>
      <c r="V805" s="41"/>
      <c r="W805" s="41"/>
      <c r="X805" s="41"/>
      <c r="Y805" s="41"/>
      <c r="Z805" s="41"/>
      <c r="AA805" s="41"/>
      <c r="AB805" s="41"/>
      <c r="AC805" s="41"/>
      <c r="AD805" s="41"/>
      <c r="AE805" s="41"/>
      <c r="AR805" s="217" t="s">
        <v>349</v>
      </c>
      <c r="AT805" s="217" t="s">
        <v>123</v>
      </c>
      <c r="AU805" s="217" t="s">
        <v>84</v>
      </c>
      <c r="AY805" s="19" t="s">
        <v>120</v>
      </c>
      <c r="BE805" s="218">
        <f>IF(N805="základní",J805,0)</f>
        <v>0</v>
      </c>
      <c r="BF805" s="218">
        <f>IF(N805="snížená",J805,0)</f>
        <v>0</v>
      </c>
      <c r="BG805" s="218">
        <f>IF(N805="zákl. přenesená",J805,0)</f>
        <v>0</v>
      </c>
      <c r="BH805" s="218">
        <f>IF(N805="sníž. přenesená",J805,0)</f>
        <v>0</v>
      </c>
      <c r="BI805" s="218">
        <f>IF(N805="nulová",J805,0)</f>
        <v>0</v>
      </c>
      <c r="BJ805" s="19" t="s">
        <v>79</v>
      </c>
      <c r="BK805" s="218">
        <f>ROUND(I805*H805,2)</f>
        <v>0</v>
      </c>
      <c r="BL805" s="19" t="s">
        <v>349</v>
      </c>
      <c r="BM805" s="217" t="s">
        <v>989</v>
      </c>
    </row>
    <row r="806" s="2" customFormat="1">
      <c r="A806" s="41"/>
      <c r="B806" s="42"/>
      <c r="C806" s="43"/>
      <c r="D806" s="219" t="s">
        <v>129</v>
      </c>
      <c r="E806" s="43"/>
      <c r="F806" s="220" t="s">
        <v>988</v>
      </c>
      <c r="G806" s="43"/>
      <c r="H806" s="43"/>
      <c r="I806" s="221"/>
      <c r="J806" s="43"/>
      <c r="K806" s="43"/>
      <c r="L806" s="47"/>
      <c r="M806" s="222"/>
      <c r="N806" s="223"/>
      <c r="O806" s="87"/>
      <c r="P806" s="87"/>
      <c r="Q806" s="87"/>
      <c r="R806" s="87"/>
      <c r="S806" s="87"/>
      <c r="T806" s="88"/>
      <c r="U806" s="41"/>
      <c r="V806" s="41"/>
      <c r="W806" s="41"/>
      <c r="X806" s="41"/>
      <c r="Y806" s="41"/>
      <c r="Z806" s="41"/>
      <c r="AA806" s="41"/>
      <c r="AB806" s="41"/>
      <c r="AC806" s="41"/>
      <c r="AD806" s="41"/>
      <c r="AE806" s="41"/>
      <c r="AT806" s="19" t="s">
        <v>129</v>
      </c>
      <c r="AU806" s="19" t="s">
        <v>84</v>
      </c>
    </row>
    <row r="807" s="13" customFormat="1">
      <c r="A807" s="13"/>
      <c r="B807" s="224"/>
      <c r="C807" s="225"/>
      <c r="D807" s="219" t="s">
        <v>130</v>
      </c>
      <c r="E807" s="226" t="s">
        <v>21</v>
      </c>
      <c r="F807" s="227" t="s">
        <v>990</v>
      </c>
      <c r="G807" s="225"/>
      <c r="H807" s="228">
        <v>10</v>
      </c>
      <c r="I807" s="229"/>
      <c r="J807" s="225"/>
      <c r="K807" s="225"/>
      <c r="L807" s="230"/>
      <c r="M807" s="231"/>
      <c r="N807" s="232"/>
      <c r="O807" s="232"/>
      <c r="P807" s="232"/>
      <c r="Q807" s="232"/>
      <c r="R807" s="232"/>
      <c r="S807" s="232"/>
      <c r="T807" s="233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T807" s="234" t="s">
        <v>130</v>
      </c>
      <c r="AU807" s="234" t="s">
        <v>84</v>
      </c>
      <c r="AV807" s="13" t="s">
        <v>84</v>
      </c>
      <c r="AW807" s="13" t="s">
        <v>36</v>
      </c>
      <c r="AX807" s="13" t="s">
        <v>79</v>
      </c>
      <c r="AY807" s="234" t="s">
        <v>120</v>
      </c>
    </row>
    <row r="808" s="2" customFormat="1" ht="24.15" customHeight="1">
      <c r="A808" s="41"/>
      <c r="B808" s="42"/>
      <c r="C808" s="206" t="s">
        <v>991</v>
      </c>
      <c r="D808" s="206" t="s">
        <v>123</v>
      </c>
      <c r="E808" s="207" t="s">
        <v>992</v>
      </c>
      <c r="F808" s="208" t="s">
        <v>993</v>
      </c>
      <c r="G808" s="209" t="s">
        <v>724</v>
      </c>
      <c r="H808" s="279"/>
      <c r="I808" s="211"/>
      <c r="J808" s="212">
        <f>ROUND(I808*H808,2)</f>
        <v>0</v>
      </c>
      <c r="K808" s="208" t="s">
        <v>136</v>
      </c>
      <c r="L808" s="47"/>
      <c r="M808" s="213" t="s">
        <v>21</v>
      </c>
      <c r="N808" s="214" t="s">
        <v>45</v>
      </c>
      <c r="O808" s="87"/>
      <c r="P808" s="215">
        <f>O808*H808</f>
        <v>0</v>
      </c>
      <c r="Q808" s="215">
        <v>0</v>
      </c>
      <c r="R808" s="215">
        <f>Q808*H808</f>
        <v>0</v>
      </c>
      <c r="S808" s="215">
        <v>0</v>
      </c>
      <c r="T808" s="216">
        <f>S808*H808</f>
        <v>0</v>
      </c>
      <c r="U808" s="41"/>
      <c r="V808" s="41"/>
      <c r="W808" s="41"/>
      <c r="X808" s="41"/>
      <c r="Y808" s="41"/>
      <c r="Z808" s="41"/>
      <c r="AA808" s="41"/>
      <c r="AB808" s="41"/>
      <c r="AC808" s="41"/>
      <c r="AD808" s="41"/>
      <c r="AE808" s="41"/>
      <c r="AR808" s="217" t="s">
        <v>349</v>
      </c>
      <c r="AT808" s="217" t="s">
        <v>123</v>
      </c>
      <c r="AU808" s="217" t="s">
        <v>84</v>
      </c>
      <c r="AY808" s="19" t="s">
        <v>120</v>
      </c>
      <c r="BE808" s="218">
        <f>IF(N808="základní",J808,0)</f>
        <v>0</v>
      </c>
      <c r="BF808" s="218">
        <f>IF(N808="snížená",J808,0)</f>
        <v>0</v>
      </c>
      <c r="BG808" s="218">
        <f>IF(N808="zákl. přenesená",J808,0)</f>
        <v>0</v>
      </c>
      <c r="BH808" s="218">
        <f>IF(N808="sníž. přenesená",J808,0)</f>
        <v>0</v>
      </c>
      <c r="BI808" s="218">
        <f>IF(N808="nulová",J808,0)</f>
        <v>0</v>
      </c>
      <c r="BJ808" s="19" t="s">
        <v>79</v>
      </c>
      <c r="BK808" s="218">
        <f>ROUND(I808*H808,2)</f>
        <v>0</v>
      </c>
      <c r="BL808" s="19" t="s">
        <v>349</v>
      </c>
      <c r="BM808" s="217" t="s">
        <v>994</v>
      </c>
    </row>
    <row r="809" s="2" customFormat="1">
      <c r="A809" s="41"/>
      <c r="B809" s="42"/>
      <c r="C809" s="43"/>
      <c r="D809" s="219" t="s">
        <v>129</v>
      </c>
      <c r="E809" s="43"/>
      <c r="F809" s="220" t="s">
        <v>995</v>
      </c>
      <c r="G809" s="43"/>
      <c r="H809" s="43"/>
      <c r="I809" s="221"/>
      <c r="J809" s="43"/>
      <c r="K809" s="43"/>
      <c r="L809" s="47"/>
      <c r="M809" s="222"/>
      <c r="N809" s="223"/>
      <c r="O809" s="87"/>
      <c r="P809" s="87"/>
      <c r="Q809" s="87"/>
      <c r="R809" s="87"/>
      <c r="S809" s="87"/>
      <c r="T809" s="88"/>
      <c r="U809" s="41"/>
      <c r="V809" s="41"/>
      <c r="W809" s="41"/>
      <c r="X809" s="41"/>
      <c r="Y809" s="41"/>
      <c r="Z809" s="41"/>
      <c r="AA809" s="41"/>
      <c r="AB809" s="41"/>
      <c r="AC809" s="41"/>
      <c r="AD809" s="41"/>
      <c r="AE809" s="41"/>
      <c r="AT809" s="19" t="s">
        <v>129</v>
      </c>
      <c r="AU809" s="19" t="s">
        <v>84</v>
      </c>
    </row>
    <row r="810" s="2" customFormat="1">
      <c r="A810" s="41"/>
      <c r="B810" s="42"/>
      <c r="C810" s="43"/>
      <c r="D810" s="246" t="s">
        <v>139</v>
      </c>
      <c r="E810" s="43"/>
      <c r="F810" s="247" t="s">
        <v>996</v>
      </c>
      <c r="G810" s="43"/>
      <c r="H810" s="43"/>
      <c r="I810" s="221"/>
      <c r="J810" s="43"/>
      <c r="K810" s="43"/>
      <c r="L810" s="47"/>
      <c r="M810" s="222"/>
      <c r="N810" s="223"/>
      <c r="O810" s="87"/>
      <c r="P810" s="87"/>
      <c r="Q810" s="87"/>
      <c r="R810" s="87"/>
      <c r="S810" s="87"/>
      <c r="T810" s="88"/>
      <c r="U810" s="41"/>
      <c r="V810" s="41"/>
      <c r="W810" s="41"/>
      <c r="X810" s="41"/>
      <c r="Y810" s="41"/>
      <c r="Z810" s="41"/>
      <c r="AA810" s="41"/>
      <c r="AB810" s="41"/>
      <c r="AC810" s="41"/>
      <c r="AD810" s="41"/>
      <c r="AE810" s="41"/>
      <c r="AT810" s="19" t="s">
        <v>139</v>
      </c>
      <c r="AU810" s="19" t="s">
        <v>84</v>
      </c>
    </row>
    <row r="811" s="12" customFormat="1" ht="22.8" customHeight="1">
      <c r="A811" s="12"/>
      <c r="B811" s="190"/>
      <c r="C811" s="191"/>
      <c r="D811" s="192" t="s">
        <v>73</v>
      </c>
      <c r="E811" s="204" t="s">
        <v>997</v>
      </c>
      <c r="F811" s="204" t="s">
        <v>998</v>
      </c>
      <c r="G811" s="191"/>
      <c r="H811" s="191"/>
      <c r="I811" s="194"/>
      <c r="J811" s="205">
        <f>BK811</f>
        <v>0</v>
      </c>
      <c r="K811" s="191"/>
      <c r="L811" s="196"/>
      <c r="M811" s="197"/>
      <c r="N811" s="198"/>
      <c r="O811" s="198"/>
      <c r="P811" s="199">
        <f>SUM(P812:P813)</f>
        <v>0</v>
      </c>
      <c r="Q811" s="198"/>
      <c r="R811" s="199">
        <f>SUM(R812:R813)</f>
        <v>0.017510399999999999</v>
      </c>
      <c r="S811" s="198"/>
      <c r="T811" s="200">
        <f>SUM(T812:T813)</f>
        <v>0</v>
      </c>
      <c r="U811" s="12"/>
      <c r="V811" s="12"/>
      <c r="W811" s="12"/>
      <c r="X811" s="12"/>
      <c r="Y811" s="12"/>
      <c r="Z811" s="12"/>
      <c r="AA811" s="12"/>
      <c r="AB811" s="12"/>
      <c r="AC811" s="12"/>
      <c r="AD811" s="12"/>
      <c r="AE811" s="12"/>
      <c r="AR811" s="201" t="s">
        <v>84</v>
      </c>
      <c r="AT811" s="202" t="s">
        <v>73</v>
      </c>
      <c r="AU811" s="202" t="s">
        <v>79</v>
      </c>
      <c r="AY811" s="201" t="s">
        <v>120</v>
      </c>
      <c r="BK811" s="203">
        <f>SUM(BK812:BK813)</f>
        <v>0</v>
      </c>
    </row>
    <row r="812" s="2" customFormat="1" ht="24.15" customHeight="1">
      <c r="A812" s="41"/>
      <c r="B812" s="42"/>
      <c r="C812" s="206" t="s">
        <v>999</v>
      </c>
      <c r="D812" s="206" t="s">
        <v>123</v>
      </c>
      <c r="E812" s="207" t="s">
        <v>1000</v>
      </c>
      <c r="F812" s="208" t="s">
        <v>1001</v>
      </c>
      <c r="G812" s="209" t="s">
        <v>175</v>
      </c>
      <c r="H812" s="210">
        <v>18.239999999999998</v>
      </c>
      <c r="I812" s="211"/>
      <c r="J812" s="212">
        <f>ROUND(I812*H812,2)</f>
        <v>0</v>
      </c>
      <c r="K812" s="208" t="s">
        <v>21</v>
      </c>
      <c r="L812" s="47"/>
      <c r="M812" s="213" t="s">
        <v>21</v>
      </c>
      <c r="N812" s="214" t="s">
        <v>45</v>
      </c>
      <c r="O812" s="87"/>
      <c r="P812" s="215">
        <f>O812*H812</f>
        <v>0</v>
      </c>
      <c r="Q812" s="215">
        <v>0.00096000000000000002</v>
      </c>
      <c r="R812" s="215">
        <f>Q812*H812</f>
        <v>0.017510399999999999</v>
      </c>
      <c r="S812" s="215">
        <v>0</v>
      </c>
      <c r="T812" s="216">
        <f>S812*H812</f>
        <v>0</v>
      </c>
      <c r="U812" s="41"/>
      <c r="V812" s="41"/>
      <c r="W812" s="41"/>
      <c r="X812" s="41"/>
      <c r="Y812" s="41"/>
      <c r="Z812" s="41"/>
      <c r="AA812" s="41"/>
      <c r="AB812" s="41"/>
      <c r="AC812" s="41"/>
      <c r="AD812" s="41"/>
      <c r="AE812" s="41"/>
      <c r="AR812" s="217" t="s">
        <v>349</v>
      </c>
      <c r="AT812" s="217" t="s">
        <v>123</v>
      </c>
      <c r="AU812" s="217" t="s">
        <v>84</v>
      </c>
      <c r="AY812" s="19" t="s">
        <v>120</v>
      </c>
      <c r="BE812" s="218">
        <f>IF(N812="základní",J812,0)</f>
        <v>0</v>
      </c>
      <c r="BF812" s="218">
        <f>IF(N812="snížená",J812,0)</f>
        <v>0</v>
      </c>
      <c r="BG812" s="218">
        <f>IF(N812="zákl. přenesená",J812,0)</f>
        <v>0</v>
      </c>
      <c r="BH812" s="218">
        <f>IF(N812="sníž. přenesená",J812,0)</f>
        <v>0</v>
      </c>
      <c r="BI812" s="218">
        <f>IF(N812="nulová",J812,0)</f>
        <v>0</v>
      </c>
      <c r="BJ812" s="19" t="s">
        <v>79</v>
      </c>
      <c r="BK812" s="218">
        <f>ROUND(I812*H812,2)</f>
        <v>0</v>
      </c>
      <c r="BL812" s="19" t="s">
        <v>349</v>
      </c>
      <c r="BM812" s="217" t="s">
        <v>1002</v>
      </c>
    </row>
    <row r="813" s="2" customFormat="1">
      <c r="A813" s="41"/>
      <c r="B813" s="42"/>
      <c r="C813" s="43"/>
      <c r="D813" s="219" t="s">
        <v>129</v>
      </c>
      <c r="E813" s="43"/>
      <c r="F813" s="220" t="s">
        <v>1001</v>
      </c>
      <c r="G813" s="43"/>
      <c r="H813" s="43"/>
      <c r="I813" s="221"/>
      <c r="J813" s="43"/>
      <c r="K813" s="43"/>
      <c r="L813" s="47"/>
      <c r="M813" s="222"/>
      <c r="N813" s="223"/>
      <c r="O813" s="87"/>
      <c r="P813" s="87"/>
      <c r="Q813" s="87"/>
      <c r="R813" s="87"/>
      <c r="S813" s="87"/>
      <c r="T813" s="88"/>
      <c r="U813" s="41"/>
      <c r="V813" s="41"/>
      <c r="W813" s="41"/>
      <c r="X813" s="41"/>
      <c r="Y813" s="41"/>
      <c r="Z813" s="41"/>
      <c r="AA813" s="41"/>
      <c r="AB813" s="41"/>
      <c r="AC813" s="41"/>
      <c r="AD813" s="41"/>
      <c r="AE813" s="41"/>
      <c r="AT813" s="19" t="s">
        <v>129</v>
      </c>
      <c r="AU813" s="19" t="s">
        <v>84</v>
      </c>
    </row>
    <row r="814" s="12" customFormat="1" ht="22.8" customHeight="1">
      <c r="A814" s="12"/>
      <c r="B814" s="190"/>
      <c r="C814" s="191"/>
      <c r="D814" s="192" t="s">
        <v>73</v>
      </c>
      <c r="E814" s="204" t="s">
        <v>1003</v>
      </c>
      <c r="F814" s="204" t="s">
        <v>1004</v>
      </c>
      <c r="G814" s="191"/>
      <c r="H814" s="191"/>
      <c r="I814" s="194"/>
      <c r="J814" s="205">
        <f>BK814</f>
        <v>0</v>
      </c>
      <c r="K814" s="191"/>
      <c r="L814" s="196"/>
      <c r="M814" s="197"/>
      <c r="N814" s="198"/>
      <c r="O814" s="198"/>
      <c r="P814" s="199">
        <f>SUM(P815:P962)</f>
        <v>0</v>
      </c>
      <c r="Q814" s="198"/>
      <c r="R814" s="199">
        <f>SUM(R815:R962)</f>
        <v>0.55701856999999988</v>
      </c>
      <c r="S814" s="198"/>
      <c r="T814" s="200">
        <f>SUM(T815:T962)</f>
        <v>0</v>
      </c>
      <c r="U814" s="12"/>
      <c r="V814" s="12"/>
      <c r="W814" s="12"/>
      <c r="X814" s="12"/>
      <c r="Y814" s="12"/>
      <c r="Z814" s="12"/>
      <c r="AA814" s="12"/>
      <c r="AB814" s="12"/>
      <c r="AC814" s="12"/>
      <c r="AD814" s="12"/>
      <c r="AE814" s="12"/>
      <c r="AR814" s="201" t="s">
        <v>84</v>
      </c>
      <c r="AT814" s="202" t="s">
        <v>73</v>
      </c>
      <c r="AU814" s="202" t="s">
        <v>79</v>
      </c>
      <c r="AY814" s="201" t="s">
        <v>120</v>
      </c>
      <c r="BK814" s="203">
        <f>SUM(BK815:BK962)</f>
        <v>0</v>
      </c>
    </row>
    <row r="815" s="2" customFormat="1" ht="16.5" customHeight="1">
      <c r="A815" s="41"/>
      <c r="B815" s="42"/>
      <c r="C815" s="206" t="s">
        <v>1005</v>
      </c>
      <c r="D815" s="206" t="s">
        <v>123</v>
      </c>
      <c r="E815" s="207" t="s">
        <v>1006</v>
      </c>
      <c r="F815" s="208" t="s">
        <v>1007</v>
      </c>
      <c r="G815" s="209" t="s">
        <v>175</v>
      </c>
      <c r="H815" s="210">
        <v>275</v>
      </c>
      <c r="I815" s="211"/>
      <c r="J815" s="212">
        <f>ROUND(I815*H815,2)</f>
        <v>0</v>
      </c>
      <c r="K815" s="208" t="s">
        <v>136</v>
      </c>
      <c r="L815" s="47"/>
      <c r="M815" s="213" t="s">
        <v>21</v>
      </c>
      <c r="N815" s="214" t="s">
        <v>45</v>
      </c>
      <c r="O815" s="87"/>
      <c r="P815" s="215">
        <f>O815*H815</f>
        <v>0</v>
      </c>
      <c r="Q815" s="215">
        <v>0</v>
      </c>
      <c r="R815" s="215">
        <f>Q815*H815</f>
        <v>0</v>
      </c>
      <c r="S815" s="215">
        <v>0</v>
      </c>
      <c r="T815" s="216">
        <f>S815*H815</f>
        <v>0</v>
      </c>
      <c r="U815" s="41"/>
      <c r="V815" s="41"/>
      <c r="W815" s="41"/>
      <c r="X815" s="41"/>
      <c r="Y815" s="41"/>
      <c r="Z815" s="41"/>
      <c r="AA815" s="41"/>
      <c r="AB815" s="41"/>
      <c r="AC815" s="41"/>
      <c r="AD815" s="41"/>
      <c r="AE815" s="41"/>
      <c r="AR815" s="217" t="s">
        <v>349</v>
      </c>
      <c r="AT815" s="217" t="s">
        <v>123</v>
      </c>
      <c r="AU815" s="217" t="s">
        <v>84</v>
      </c>
      <c r="AY815" s="19" t="s">
        <v>120</v>
      </c>
      <c r="BE815" s="218">
        <f>IF(N815="základní",J815,0)</f>
        <v>0</v>
      </c>
      <c r="BF815" s="218">
        <f>IF(N815="snížená",J815,0)</f>
        <v>0</v>
      </c>
      <c r="BG815" s="218">
        <f>IF(N815="zákl. přenesená",J815,0)</f>
        <v>0</v>
      </c>
      <c r="BH815" s="218">
        <f>IF(N815="sníž. přenesená",J815,0)</f>
        <v>0</v>
      </c>
      <c r="BI815" s="218">
        <f>IF(N815="nulová",J815,0)</f>
        <v>0</v>
      </c>
      <c r="BJ815" s="19" t="s">
        <v>79</v>
      </c>
      <c r="BK815" s="218">
        <f>ROUND(I815*H815,2)</f>
        <v>0</v>
      </c>
      <c r="BL815" s="19" t="s">
        <v>349</v>
      </c>
      <c r="BM815" s="217" t="s">
        <v>1008</v>
      </c>
    </row>
    <row r="816" s="2" customFormat="1">
      <c r="A816" s="41"/>
      <c r="B816" s="42"/>
      <c r="C816" s="43"/>
      <c r="D816" s="219" t="s">
        <v>129</v>
      </c>
      <c r="E816" s="43"/>
      <c r="F816" s="220" t="s">
        <v>1009</v>
      </c>
      <c r="G816" s="43"/>
      <c r="H816" s="43"/>
      <c r="I816" s="221"/>
      <c r="J816" s="43"/>
      <c r="K816" s="43"/>
      <c r="L816" s="47"/>
      <c r="M816" s="222"/>
      <c r="N816" s="223"/>
      <c r="O816" s="87"/>
      <c r="P816" s="87"/>
      <c r="Q816" s="87"/>
      <c r="R816" s="87"/>
      <c r="S816" s="87"/>
      <c r="T816" s="88"/>
      <c r="U816" s="41"/>
      <c r="V816" s="41"/>
      <c r="W816" s="41"/>
      <c r="X816" s="41"/>
      <c r="Y816" s="41"/>
      <c r="Z816" s="41"/>
      <c r="AA816" s="41"/>
      <c r="AB816" s="41"/>
      <c r="AC816" s="41"/>
      <c r="AD816" s="41"/>
      <c r="AE816" s="41"/>
      <c r="AT816" s="19" t="s">
        <v>129</v>
      </c>
      <c r="AU816" s="19" t="s">
        <v>84</v>
      </c>
    </row>
    <row r="817" s="2" customFormat="1">
      <c r="A817" s="41"/>
      <c r="B817" s="42"/>
      <c r="C817" s="43"/>
      <c r="D817" s="246" t="s">
        <v>139</v>
      </c>
      <c r="E817" s="43"/>
      <c r="F817" s="247" t="s">
        <v>1010</v>
      </c>
      <c r="G817" s="43"/>
      <c r="H817" s="43"/>
      <c r="I817" s="221"/>
      <c r="J817" s="43"/>
      <c r="K817" s="43"/>
      <c r="L817" s="47"/>
      <c r="M817" s="222"/>
      <c r="N817" s="223"/>
      <c r="O817" s="87"/>
      <c r="P817" s="87"/>
      <c r="Q817" s="87"/>
      <c r="R817" s="87"/>
      <c r="S817" s="87"/>
      <c r="T817" s="88"/>
      <c r="U817" s="41"/>
      <c r="V817" s="41"/>
      <c r="W817" s="41"/>
      <c r="X817" s="41"/>
      <c r="Y817" s="41"/>
      <c r="Z817" s="41"/>
      <c r="AA817" s="41"/>
      <c r="AB817" s="41"/>
      <c r="AC817" s="41"/>
      <c r="AD817" s="41"/>
      <c r="AE817" s="41"/>
      <c r="AT817" s="19" t="s">
        <v>139</v>
      </c>
      <c r="AU817" s="19" t="s">
        <v>84</v>
      </c>
    </row>
    <row r="818" s="15" customFormat="1">
      <c r="A818" s="15"/>
      <c r="B818" s="248"/>
      <c r="C818" s="249"/>
      <c r="D818" s="219" t="s">
        <v>130</v>
      </c>
      <c r="E818" s="250" t="s">
        <v>21</v>
      </c>
      <c r="F818" s="251" t="s">
        <v>1011</v>
      </c>
      <c r="G818" s="249"/>
      <c r="H818" s="250" t="s">
        <v>21</v>
      </c>
      <c r="I818" s="252"/>
      <c r="J818" s="249"/>
      <c r="K818" s="249"/>
      <c r="L818" s="253"/>
      <c r="M818" s="254"/>
      <c r="N818" s="255"/>
      <c r="O818" s="255"/>
      <c r="P818" s="255"/>
      <c r="Q818" s="255"/>
      <c r="R818" s="255"/>
      <c r="S818" s="255"/>
      <c r="T818" s="256"/>
      <c r="U818" s="15"/>
      <c r="V818" s="15"/>
      <c r="W818" s="15"/>
      <c r="X818" s="15"/>
      <c r="Y818" s="15"/>
      <c r="Z818" s="15"/>
      <c r="AA818" s="15"/>
      <c r="AB818" s="15"/>
      <c r="AC818" s="15"/>
      <c r="AD818" s="15"/>
      <c r="AE818" s="15"/>
      <c r="AT818" s="257" t="s">
        <v>130</v>
      </c>
      <c r="AU818" s="257" t="s">
        <v>84</v>
      </c>
      <c r="AV818" s="15" t="s">
        <v>79</v>
      </c>
      <c r="AW818" s="15" t="s">
        <v>36</v>
      </c>
      <c r="AX818" s="15" t="s">
        <v>74</v>
      </c>
      <c r="AY818" s="257" t="s">
        <v>120</v>
      </c>
    </row>
    <row r="819" s="13" customFormat="1">
      <c r="A819" s="13"/>
      <c r="B819" s="224"/>
      <c r="C819" s="225"/>
      <c r="D819" s="219" t="s">
        <v>130</v>
      </c>
      <c r="E819" s="226" t="s">
        <v>21</v>
      </c>
      <c r="F819" s="227" t="s">
        <v>1012</v>
      </c>
      <c r="G819" s="225"/>
      <c r="H819" s="228">
        <v>19</v>
      </c>
      <c r="I819" s="229"/>
      <c r="J819" s="225"/>
      <c r="K819" s="225"/>
      <c r="L819" s="230"/>
      <c r="M819" s="231"/>
      <c r="N819" s="232"/>
      <c r="O819" s="232"/>
      <c r="P819" s="232"/>
      <c r="Q819" s="232"/>
      <c r="R819" s="232"/>
      <c r="S819" s="232"/>
      <c r="T819" s="233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T819" s="234" t="s">
        <v>130</v>
      </c>
      <c r="AU819" s="234" t="s">
        <v>84</v>
      </c>
      <c r="AV819" s="13" t="s">
        <v>84</v>
      </c>
      <c r="AW819" s="13" t="s">
        <v>36</v>
      </c>
      <c r="AX819" s="13" t="s">
        <v>74</v>
      </c>
      <c r="AY819" s="234" t="s">
        <v>120</v>
      </c>
    </row>
    <row r="820" s="13" customFormat="1">
      <c r="A820" s="13"/>
      <c r="B820" s="224"/>
      <c r="C820" s="225"/>
      <c r="D820" s="219" t="s">
        <v>130</v>
      </c>
      <c r="E820" s="226" t="s">
        <v>21</v>
      </c>
      <c r="F820" s="227" t="s">
        <v>1013</v>
      </c>
      <c r="G820" s="225"/>
      <c r="H820" s="228">
        <v>134</v>
      </c>
      <c r="I820" s="229"/>
      <c r="J820" s="225"/>
      <c r="K820" s="225"/>
      <c r="L820" s="230"/>
      <c r="M820" s="231"/>
      <c r="N820" s="232"/>
      <c r="O820" s="232"/>
      <c r="P820" s="232"/>
      <c r="Q820" s="232"/>
      <c r="R820" s="232"/>
      <c r="S820" s="232"/>
      <c r="T820" s="233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T820" s="234" t="s">
        <v>130</v>
      </c>
      <c r="AU820" s="234" t="s">
        <v>84</v>
      </c>
      <c r="AV820" s="13" t="s">
        <v>84</v>
      </c>
      <c r="AW820" s="13" t="s">
        <v>36</v>
      </c>
      <c r="AX820" s="13" t="s">
        <v>74</v>
      </c>
      <c r="AY820" s="234" t="s">
        <v>120</v>
      </c>
    </row>
    <row r="821" s="13" customFormat="1">
      <c r="A821" s="13"/>
      <c r="B821" s="224"/>
      <c r="C821" s="225"/>
      <c r="D821" s="219" t="s">
        <v>130</v>
      </c>
      <c r="E821" s="226" t="s">
        <v>21</v>
      </c>
      <c r="F821" s="227" t="s">
        <v>1014</v>
      </c>
      <c r="G821" s="225"/>
      <c r="H821" s="228">
        <v>122</v>
      </c>
      <c r="I821" s="229"/>
      <c r="J821" s="225"/>
      <c r="K821" s="225"/>
      <c r="L821" s="230"/>
      <c r="M821" s="231"/>
      <c r="N821" s="232"/>
      <c r="O821" s="232"/>
      <c r="P821" s="232"/>
      <c r="Q821" s="232"/>
      <c r="R821" s="232"/>
      <c r="S821" s="232"/>
      <c r="T821" s="233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T821" s="234" t="s">
        <v>130</v>
      </c>
      <c r="AU821" s="234" t="s">
        <v>84</v>
      </c>
      <c r="AV821" s="13" t="s">
        <v>84</v>
      </c>
      <c r="AW821" s="13" t="s">
        <v>36</v>
      </c>
      <c r="AX821" s="13" t="s">
        <v>74</v>
      </c>
      <c r="AY821" s="234" t="s">
        <v>120</v>
      </c>
    </row>
    <row r="822" s="14" customFormat="1">
      <c r="A822" s="14"/>
      <c r="B822" s="235"/>
      <c r="C822" s="236"/>
      <c r="D822" s="219" t="s">
        <v>130</v>
      </c>
      <c r="E822" s="237" t="s">
        <v>21</v>
      </c>
      <c r="F822" s="238" t="s">
        <v>133</v>
      </c>
      <c r="G822" s="236"/>
      <c r="H822" s="239">
        <v>275</v>
      </c>
      <c r="I822" s="240"/>
      <c r="J822" s="236"/>
      <c r="K822" s="236"/>
      <c r="L822" s="241"/>
      <c r="M822" s="242"/>
      <c r="N822" s="243"/>
      <c r="O822" s="243"/>
      <c r="P822" s="243"/>
      <c r="Q822" s="243"/>
      <c r="R822" s="243"/>
      <c r="S822" s="243"/>
      <c r="T822" s="244"/>
      <c r="U822" s="14"/>
      <c r="V822" s="14"/>
      <c r="W822" s="14"/>
      <c r="X822" s="14"/>
      <c r="Y822" s="14"/>
      <c r="Z822" s="14"/>
      <c r="AA822" s="14"/>
      <c r="AB822" s="14"/>
      <c r="AC822" s="14"/>
      <c r="AD822" s="14"/>
      <c r="AE822" s="14"/>
      <c r="AT822" s="245" t="s">
        <v>130</v>
      </c>
      <c r="AU822" s="245" t="s">
        <v>84</v>
      </c>
      <c r="AV822" s="14" t="s">
        <v>127</v>
      </c>
      <c r="AW822" s="14" t="s">
        <v>36</v>
      </c>
      <c r="AX822" s="14" t="s">
        <v>79</v>
      </c>
      <c r="AY822" s="245" t="s">
        <v>120</v>
      </c>
    </row>
    <row r="823" s="2" customFormat="1" ht="33" customHeight="1">
      <c r="A823" s="41"/>
      <c r="B823" s="42"/>
      <c r="C823" s="258" t="s">
        <v>1015</v>
      </c>
      <c r="D823" s="258" t="s">
        <v>205</v>
      </c>
      <c r="E823" s="259" t="s">
        <v>1016</v>
      </c>
      <c r="F823" s="260" t="s">
        <v>1017</v>
      </c>
      <c r="G823" s="261" t="s">
        <v>175</v>
      </c>
      <c r="H823" s="262">
        <v>288.75</v>
      </c>
      <c r="I823" s="263"/>
      <c r="J823" s="264">
        <f>ROUND(I823*H823,2)</f>
        <v>0</v>
      </c>
      <c r="K823" s="260" t="s">
        <v>21</v>
      </c>
      <c r="L823" s="265"/>
      <c r="M823" s="266" t="s">
        <v>21</v>
      </c>
      <c r="N823" s="267" t="s">
        <v>45</v>
      </c>
      <c r="O823" s="87"/>
      <c r="P823" s="215">
        <f>O823*H823</f>
        <v>0</v>
      </c>
      <c r="Q823" s="215">
        <v>0.0018</v>
      </c>
      <c r="R823" s="215">
        <f>Q823*H823</f>
        <v>0.51974999999999993</v>
      </c>
      <c r="S823" s="215">
        <v>0</v>
      </c>
      <c r="T823" s="216">
        <f>S823*H823</f>
        <v>0</v>
      </c>
      <c r="U823" s="41"/>
      <c r="V823" s="41"/>
      <c r="W823" s="41"/>
      <c r="X823" s="41"/>
      <c r="Y823" s="41"/>
      <c r="Z823" s="41"/>
      <c r="AA823" s="41"/>
      <c r="AB823" s="41"/>
      <c r="AC823" s="41"/>
      <c r="AD823" s="41"/>
      <c r="AE823" s="41"/>
      <c r="AR823" s="217" t="s">
        <v>467</v>
      </c>
      <c r="AT823" s="217" t="s">
        <v>205</v>
      </c>
      <c r="AU823" s="217" t="s">
        <v>84</v>
      </c>
      <c r="AY823" s="19" t="s">
        <v>120</v>
      </c>
      <c r="BE823" s="218">
        <f>IF(N823="základní",J823,0)</f>
        <v>0</v>
      </c>
      <c r="BF823" s="218">
        <f>IF(N823="snížená",J823,0)</f>
        <v>0</v>
      </c>
      <c r="BG823" s="218">
        <f>IF(N823="zákl. přenesená",J823,0)</f>
        <v>0</v>
      </c>
      <c r="BH823" s="218">
        <f>IF(N823="sníž. přenesená",J823,0)</f>
        <v>0</v>
      </c>
      <c r="BI823" s="218">
        <f>IF(N823="nulová",J823,0)</f>
        <v>0</v>
      </c>
      <c r="BJ823" s="19" t="s">
        <v>79</v>
      </c>
      <c r="BK823" s="218">
        <f>ROUND(I823*H823,2)</f>
        <v>0</v>
      </c>
      <c r="BL823" s="19" t="s">
        <v>349</v>
      </c>
      <c r="BM823" s="217" t="s">
        <v>1018</v>
      </c>
    </row>
    <row r="824" s="2" customFormat="1">
      <c r="A824" s="41"/>
      <c r="B824" s="42"/>
      <c r="C824" s="43"/>
      <c r="D824" s="219" t="s">
        <v>129</v>
      </c>
      <c r="E824" s="43"/>
      <c r="F824" s="220" t="s">
        <v>1017</v>
      </c>
      <c r="G824" s="43"/>
      <c r="H824" s="43"/>
      <c r="I824" s="221"/>
      <c r="J824" s="43"/>
      <c r="K824" s="43"/>
      <c r="L824" s="47"/>
      <c r="M824" s="222"/>
      <c r="N824" s="223"/>
      <c r="O824" s="87"/>
      <c r="P824" s="87"/>
      <c r="Q824" s="87"/>
      <c r="R824" s="87"/>
      <c r="S824" s="87"/>
      <c r="T824" s="88"/>
      <c r="U824" s="41"/>
      <c r="V824" s="41"/>
      <c r="W824" s="41"/>
      <c r="X824" s="41"/>
      <c r="Y824" s="41"/>
      <c r="Z824" s="41"/>
      <c r="AA824" s="41"/>
      <c r="AB824" s="41"/>
      <c r="AC824" s="41"/>
      <c r="AD824" s="41"/>
      <c r="AE824" s="41"/>
      <c r="AT824" s="19" t="s">
        <v>129</v>
      </c>
      <c r="AU824" s="19" t="s">
        <v>84</v>
      </c>
    </row>
    <row r="825" s="13" customFormat="1">
      <c r="A825" s="13"/>
      <c r="B825" s="224"/>
      <c r="C825" s="225"/>
      <c r="D825" s="219" t="s">
        <v>130</v>
      </c>
      <c r="E825" s="225"/>
      <c r="F825" s="227" t="s">
        <v>1019</v>
      </c>
      <c r="G825" s="225"/>
      <c r="H825" s="228">
        <v>288.75</v>
      </c>
      <c r="I825" s="229"/>
      <c r="J825" s="225"/>
      <c r="K825" s="225"/>
      <c r="L825" s="230"/>
      <c r="M825" s="231"/>
      <c r="N825" s="232"/>
      <c r="O825" s="232"/>
      <c r="P825" s="232"/>
      <c r="Q825" s="232"/>
      <c r="R825" s="232"/>
      <c r="S825" s="232"/>
      <c r="T825" s="233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T825" s="234" t="s">
        <v>130</v>
      </c>
      <c r="AU825" s="234" t="s">
        <v>84</v>
      </c>
      <c r="AV825" s="13" t="s">
        <v>84</v>
      </c>
      <c r="AW825" s="13" t="s">
        <v>4</v>
      </c>
      <c r="AX825" s="13" t="s">
        <v>79</v>
      </c>
      <c r="AY825" s="234" t="s">
        <v>120</v>
      </c>
    </row>
    <row r="826" s="2" customFormat="1" ht="21.75" customHeight="1">
      <c r="A826" s="41"/>
      <c r="B826" s="42"/>
      <c r="C826" s="206" t="s">
        <v>1020</v>
      </c>
      <c r="D826" s="206" t="s">
        <v>123</v>
      </c>
      <c r="E826" s="207" t="s">
        <v>1021</v>
      </c>
      <c r="F826" s="208" t="s">
        <v>1022</v>
      </c>
      <c r="G826" s="209" t="s">
        <v>175</v>
      </c>
      <c r="H826" s="210">
        <v>672.36000000000001</v>
      </c>
      <c r="I826" s="211"/>
      <c r="J826" s="212">
        <f>ROUND(I826*H826,2)</f>
        <v>0</v>
      </c>
      <c r="K826" s="208" t="s">
        <v>136</v>
      </c>
      <c r="L826" s="47"/>
      <c r="M826" s="213" t="s">
        <v>21</v>
      </c>
      <c r="N826" s="214" t="s">
        <v>45</v>
      </c>
      <c r="O826" s="87"/>
      <c r="P826" s="215">
        <f>O826*H826</f>
        <v>0</v>
      </c>
      <c r="Q826" s="215">
        <v>0</v>
      </c>
      <c r="R826" s="215">
        <f>Q826*H826</f>
        <v>0</v>
      </c>
      <c r="S826" s="215">
        <v>0</v>
      </c>
      <c r="T826" s="216">
        <f>S826*H826</f>
        <v>0</v>
      </c>
      <c r="U826" s="41"/>
      <c r="V826" s="41"/>
      <c r="W826" s="41"/>
      <c r="X826" s="41"/>
      <c r="Y826" s="41"/>
      <c r="Z826" s="41"/>
      <c r="AA826" s="41"/>
      <c r="AB826" s="41"/>
      <c r="AC826" s="41"/>
      <c r="AD826" s="41"/>
      <c r="AE826" s="41"/>
      <c r="AR826" s="217" t="s">
        <v>349</v>
      </c>
      <c r="AT826" s="217" t="s">
        <v>123</v>
      </c>
      <c r="AU826" s="217" t="s">
        <v>84</v>
      </c>
      <c r="AY826" s="19" t="s">
        <v>120</v>
      </c>
      <c r="BE826" s="218">
        <f>IF(N826="základní",J826,0)</f>
        <v>0</v>
      </c>
      <c r="BF826" s="218">
        <f>IF(N826="snížená",J826,0)</f>
        <v>0</v>
      </c>
      <c r="BG826" s="218">
        <f>IF(N826="zákl. přenesená",J826,0)</f>
        <v>0</v>
      </c>
      <c r="BH826" s="218">
        <f>IF(N826="sníž. přenesená",J826,0)</f>
        <v>0</v>
      </c>
      <c r="BI826" s="218">
        <f>IF(N826="nulová",J826,0)</f>
        <v>0</v>
      </c>
      <c r="BJ826" s="19" t="s">
        <v>79</v>
      </c>
      <c r="BK826" s="218">
        <f>ROUND(I826*H826,2)</f>
        <v>0</v>
      </c>
      <c r="BL826" s="19" t="s">
        <v>349</v>
      </c>
      <c r="BM826" s="217" t="s">
        <v>1023</v>
      </c>
    </row>
    <row r="827" s="2" customFormat="1">
      <c r="A827" s="41"/>
      <c r="B827" s="42"/>
      <c r="C827" s="43"/>
      <c r="D827" s="219" t="s">
        <v>129</v>
      </c>
      <c r="E827" s="43"/>
      <c r="F827" s="220" t="s">
        <v>1024</v>
      </c>
      <c r="G827" s="43"/>
      <c r="H827" s="43"/>
      <c r="I827" s="221"/>
      <c r="J827" s="43"/>
      <c r="K827" s="43"/>
      <c r="L827" s="47"/>
      <c r="M827" s="222"/>
      <c r="N827" s="223"/>
      <c r="O827" s="87"/>
      <c r="P827" s="87"/>
      <c r="Q827" s="87"/>
      <c r="R827" s="87"/>
      <c r="S827" s="87"/>
      <c r="T827" s="88"/>
      <c r="U827" s="41"/>
      <c r="V827" s="41"/>
      <c r="W827" s="41"/>
      <c r="X827" s="41"/>
      <c r="Y827" s="41"/>
      <c r="Z827" s="41"/>
      <c r="AA827" s="41"/>
      <c r="AB827" s="41"/>
      <c r="AC827" s="41"/>
      <c r="AD827" s="41"/>
      <c r="AE827" s="41"/>
      <c r="AT827" s="19" t="s">
        <v>129</v>
      </c>
      <c r="AU827" s="19" t="s">
        <v>84</v>
      </c>
    </row>
    <row r="828" s="2" customFormat="1">
      <c r="A828" s="41"/>
      <c r="B828" s="42"/>
      <c r="C828" s="43"/>
      <c r="D828" s="246" t="s">
        <v>139</v>
      </c>
      <c r="E828" s="43"/>
      <c r="F828" s="247" t="s">
        <v>1025</v>
      </c>
      <c r="G828" s="43"/>
      <c r="H828" s="43"/>
      <c r="I828" s="221"/>
      <c r="J828" s="43"/>
      <c r="K828" s="43"/>
      <c r="L828" s="47"/>
      <c r="M828" s="222"/>
      <c r="N828" s="223"/>
      <c r="O828" s="87"/>
      <c r="P828" s="87"/>
      <c r="Q828" s="87"/>
      <c r="R828" s="87"/>
      <c r="S828" s="87"/>
      <c r="T828" s="88"/>
      <c r="U828" s="41"/>
      <c r="V828" s="41"/>
      <c r="W828" s="41"/>
      <c r="X828" s="41"/>
      <c r="Y828" s="41"/>
      <c r="Z828" s="41"/>
      <c r="AA828" s="41"/>
      <c r="AB828" s="41"/>
      <c r="AC828" s="41"/>
      <c r="AD828" s="41"/>
      <c r="AE828" s="41"/>
      <c r="AT828" s="19" t="s">
        <v>139</v>
      </c>
      <c r="AU828" s="19" t="s">
        <v>84</v>
      </c>
    </row>
    <row r="829" s="15" customFormat="1">
      <c r="A829" s="15"/>
      <c r="B829" s="248"/>
      <c r="C829" s="249"/>
      <c r="D829" s="219" t="s">
        <v>130</v>
      </c>
      <c r="E829" s="250" t="s">
        <v>21</v>
      </c>
      <c r="F829" s="251" t="s">
        <v>1026</v>
      </c>
      <c r="G829" s="249"/>
      <c r="H829" s="250" t="s">
        <v>21</v>
      </c>
      <c r="I829" s="252"/>
      <c r="J829" s="249"/>
      <c r="K829" s="249"/>
      <c r="L829" s="253"/>
      <c r="M829" s="254"/>
      <c r="N829" s="255"/>
      <c r="O829" s="255"/>
      <c r="P829" s="255"/>
      <c r="Q829" s="255"/>
      <c r="R829" s="255"/>
      <c r="S829" s="255"/>
      <c r="T829" s="256"/>
      <c r="U829" s="15"/>
      <c r="V829" s="15"/>
      <c r="W829" s="15"/>
      <c r="X829" s="15"/>
      <c r="Y829" s="15"/>
      <c r="Z829" s="15"/>
      <c r="AA829" s="15"/>
      <c r="AB829" s="15"/>
      <c r="AC829" s="15"/>
      <c r="AD829" s="15"/>
      <c r="AE829" s="15"/>
      <c r="AT829" s="257" t="s">
        <v>130</v>
      </c>
      <c r="AU829" s="257" t="s">
        <v>84</v>
      </c>
      <c r="AV829" s="15" t="s">
        <v>79</v>
      </c>
      <c r="AW829" s="15" t="s">
        <v>36</v>
      </c>
      <c r="AX829" s="15" t="s">
        <v>74</v>
      </c>
      <c r="AY829" s="257" t="s">
        <v>120</v>
      </c>
    </row>
    <row r="830" s="13" customFormat="1">
      <c r="A830" s="13"/>
      <c r="B830" s="224"/>
      <c r="C830" s="225"/>
      <c r="D830" s="219" t="s">
        <v>130</v>
      </c>
      <c r="E830" s="226" t="s">
        <v>21</v>
      </c>
      <c r="F830" s="227" t="s">
        <v>1027</v>
      </c>
      <c r="G830" s="225"/>
      <c r="H830" s="228">
        <v>6.4800000000000004</v>
      </c>
      <c r="I830" s="229"/>
      <c r="J830" s="225"/>
      <c r="K830" s="225"/>
      <c r="L830" s="230"/>
      <c r="M830" s="231"/>
      <c r="N830" s="232"/>
      <c r="O830" s="232"/>
      <c r="P830" s="232"/>
      <c r="Q830" s="232"/>
      <c r="R830" s="232"/>
      <c r="S830" s="232"/>
      <c r="T830" s="233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T830" s="234" t="s">
        <v>130</v>
      </c>
      <c r="AU830" s="234" t="s">
        <v>84</v>
      </c>
      <c r="AV830" s="13" t="s">
        <v>84</v>
      </c>
      <c r="AW830" s="13" t="s">
        <v>36</v>
      </c>
      <c r="AX830" s="13" t="s">
        <v>74</v>
      </c>
      <c r="AY830" s="234" t="s">
        <v>120</v>
      </c>
    </row>
    <row r="831" s="13" customFormat="1">
      <c r="A831" s="13"/>
      <c r="B831" s="224"/>
      <c r="C831" s="225"/>
      <c r="D831" s="219" t="s">
        <v>130</v>
      </c>
      <c r="E831" s="226" t="s">
        <v>21</v>
      </c>
      <c r="F831" s="227" t="s">
        <v>1028</v>
      </c>
      <c r="G831" s="225"/>
      <c r="H831" s="228">
        <v>4.3200000000000003</v>
      </c>
      <c r="I831" s="229"/>
      <c r="J831" s="225"/>
      <c r="K831" s="225"/>
      <c r="L831" s="230"/>
      <c r="M831" s="231"/>
      <c r="N831" s="232"/>
      <c r="O831" s="232"/>
      <c r="P831" s="232"/>
      <c r="Q831" s="232"/>
      <c r="R831" s="232"/>
      <c r="S831" s="232"/>
      <c r="T831" s="233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T831" s="234" t="s">
        <v>130</v>
      </c>
      <c r="AU831" s="234" t="s">
        <v>84</v>
      </c>
      <c r="AV831" s="13" t="s">
        <v>84</v>
      </c>
      <c r="AW831" s="13" t="s">
        <v>36</v>
      </c>
      <c r="AX831" s="13" t="s">
        <v>74</v>
      </c>
      <c r="AY831" s="234" t="s">
        <v>120</v>
      </c>
    </row>
    <row r="832" s="13" customFormat="1">
      <c r="A832" s="13"/>
      <c r="B832" s="224"/>
      <c r="C832" s="225"/>
      <c r="D832" s="219" t="s">
        <v>130</v>
      </c>
      <c r="E832" s="226" t="s">
        <v>21</v>
      </c>
      <c r="F832" s="227" t="s">
        <v>1029</v>
      </c>
      <c r="G832" s="225"/>
      <c r="H832" s="228">
        <v>6.4800000000000004</v>
      </c>
      <c r="I832" s="229"/>
      <c r="J832" s="225"/>
      <c r="K832" s="225"/>
      <c r="L832" s="230"/>
      <c r="M832" s="231"/>
      <c r="N832" s="232"/>
      <c r="O832" s="232"/>
      <c r="P832" s="232"/>
      <c r="Q832" s="232"/>
      <c r="R832" s="232"/>
      <c r="S832" s="232"/>
      <c r="T832" s="233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T832" s="234" t="s">
        <v>130</v>
      </c>
      <c r="AU832" s="234" t="s">
        <v>84</v>
      </c>
      <c r="AV832" s="13" t="s">
        <v>84</v>
      </c>
      <c r="AW832" s="13" t="s">
        <v>36</v>
      </c>
      <c r="AX832" s="13" t="s">
        <v>74</v>
      </c>
      <c r="AY832" s="234" t="s">
        <v>120</v>
      </c>
    </row>
    <row r="833" s="13" customFormat="1">
      <c r="A833" s="13"/>
      <c r="B833" s="224"/>
      <c r="C833" s="225"/>
      <c r="D833" s="219" t="s">
        <v>130</v>
      </c>
      <c r="E833" s="226" t="s">
        <v>21</v>
      </c>
      <c r="F833" s="227" t="s">
        <v>1030</v>
      </c>
      <c r="G833" s="225"/>
      <c r="H833" s="228">
        <v>6.4800000000000004</v>
      </c>
      <c r="I833" s="229"/>
      <c r="J833" s="225"/>
      <c r="K833" s="225"/>
      <c r="L833" s="230"/>
      <c r="M833" s="231"/>
      <c r="N833" s="232"/>
      <c r="O833" s="232"/>
      <c r="P833" s="232"/>
      <c r="Q833" s="232"/>
      <c r="R833" s="232"/>
      <c r="S833" s="232"/>
      <c r="T833" s="233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T833" s="234" t="s">
        <v>130</v>
      </c>
      <c r="AU833" s="234" t="s">
        <v>84</v>
      </c>
      <c r="AV833" s="13" t="s">
        <v>84</v>
      </c>
      <c r="AW833" s="13" t="s">
        <v>36</v>
      </c>
      <c r="AX833" s="13" t="s">
        <v>74</v>
      </c>
      <c r="AY833" s="234" t="s">
        <v>120</v>
      </c>
    </row>
    <row r="834" s="13" customFormat="1">
      <c r="A834" s="13"/>
      <c r="B834" s="224"/>
      <c r="C834" s="225"/>
      <c r="D834" s="219" t="s">
        <v>130</v>
      </c>
      <c r="E834" s="226" t="s">
        <v>21</v>
      </c>
      <c r="F834" s="227" t="s">
        <v>1031</v>
      </c>
      <c r="G834" s="225"/>
      <c r="H834" s="228">
        <v>47.039999999999999</v>
      </c>
      <c r="I834" s="229"/>
      <c r="J834" s="225"/>
      <c r="K834" s="225"/>
      <c r="L834" s="230"/>
      <c r="M834" s="231"/>
      <c r="N834" s="232"/>
      <c r="O834" s="232"/>
      <c r="P834" s="232"/>
      <c r="Q834" s="232"/>
      <c r="R834" s="232"/>
      <c r="S834" s="232"/>
      <c r="T834" s="233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T834" s="234" t="s">
        <v>130</v>
      </c>
      <c r="AU834" s="234" t="s">
        <v>84</v>
      </c>
      <c r="AV834" s="13" t="s">
        <v>84</v>
      </c>
      <c r="AW834" s="13" t="s">
        <v>36</v>
      </c>
      <c r="AX834" s="13" t="s">
        <v>74</v>
      </c>
      <c r="AY834" s="234" t="s">
        <v>120</v>
      </c>
    </row>
    <row r="835" s="13" customFormat="1">
      <c r="A835" s="13"/>
      <c r="B835" s="224"/>
      <c r="C835" s="225"/>
      <c r="D835" s="219" t="s">
        <v>130</v>
      </c>
      <c r="E835" s="226" t="s">
        <v>21</v>
      </c>
      <c r="F835" s="227" t="s">
        <v>1032</v>
      </c>
      <c r="G835" s="225"/>
      <c r="H835" s="228">
        <v>26.879999999999999</v>
      </c>
      <c r="I835" s="229"/>
      <c r="J835" s="225"/>
      <c r="K835" s="225"/>
      <c r="L835" s="230"/>
      <c r="M835" s="231"/>
      <c r="N835" s="232"/>
      <c r="O835" s="232"/>
      <c r="P835" s="232"/>
      <c r="Q835" s="232"/>
      <c r="R835" s="232"/>
      <c r="S835" s="232"/>
      <c r="T835" s="233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T835" s="234" t="s">
        <v>130</v>
      </c>
      <c r="AU835" s="234" t="s">
        <v>84</v>
      </c>
      <c r="AV835" s="13" t="s">
        <v>84</v>
      </c>
      <c r="AW835" s="13" t="s">
        <v>36</v>
      </c>
      <c r="AX835" s="13" t="s">
        <v>74</v>
      </c>
      <c r="AY835" s="234" t="s">
        <v>120</v>
      </c>
    </row>
    <row r="836" s="13" customFormat="1">
      <c r="A836" s="13"/>
      <c r="B836" s="224"/>
      <c r="C836" s="225"/>
      <c r="D836" s="219" t="s">
        <v>130</v>
      </c>
      <c r="E836" s="226" t="s">
        <v>21</v>
      </c>
      <c r="F836" s="227" t="s">
        <v>1033</v>
      </c>
      <c r="G836" s="225"/>
      <c r="H836" s="228">
        <v>34.799999999999997</v>
      </c>
      <c r="I836" s="229"/>
      <c r="J836" s="225"/>
      <c r="K836" s="225"/>
      <c r="L836" s="230"/>
      <c r="M836" s="231"/>
      <c r="N836" s="232"/>
      <c r="O836" s="232"/>
      <c r="P836" s="232"/>
      <c r="Q836" s="232"/>
      <c r="R836" s="232"/>
      <c r="S836" s="232"/>
      <c r="T836" s="233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  <c r="AE836" s="13"/>
      <c r="AT836" s="234" t="s">
        <v>130</v>
      </c>
      <c r="AU836" s="234" t="s">
        <v>84</v>
      </c>
      <c r="AV836" s="13" t="s">
        <v>84</v>
      </c>
      <c r="AW836" s="13" t="s">
        <v>36</v>
      </c>
      <c r="AX836" s="13" t="s">
        <v>74</v>
      </c>
      <c r="AY836" s="234" t="s">
        <v>120</v>
      </c>
    </row>
    <row r="837" s="13" customFormat="1">
      <c r="A837" s="13"/>
      <c r="B837" s="224"/>
      <c r="C837" s="225"/>
      <c r="D837" s="219" t="s">
        <v>130</v>
      </c>
      <c r="E837" s="226" t="s">
        <v>21</v>
      </c>
      <c r="F837" s="227" t="s">
        <v>1034</v>
      </c>
      <c r="G837" s="225"/>
      <c r="H837" s="228">
        <v>34.799999999999997</v>
      </c>
      <c r="I837" s="229"/>
      <c r="J837" s="225"/>
      <c r="K837" s="225"/>
      <c r="L837" s="230"/>
      <c r="M837" s="231"/>
      <c r="N837" s="232"/>
      <c r="O837" s="232"/>
      <c r="P837" s="232"/>
      <c r="Q837" s="232"/>
      <c r="R837" s="232"/>
      <c r="S837" s="232"/>
      <c r="T837" s="233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T837" s="234" t="s">
        <v>130</v>
      </c>
      <c r="AU837" s="234" t="s">
        <v>84</v>
      </c>
      <c r="AV837" s="13" t="s">
        <v>84</v>
      </c>
      <c r="AW837" s="13" t="s">
        <v>36</v>
      </c>
      <c r="AX837" s="13" t="s">
        <v>74</v>
      </c>
      <c r="AY837" s="234" t="s">
        <v>120</v>
      </c>
    </row>
    <row r="838" s="13" customFormat="1">
      <c r="A838" s="13"/>
      <c r="B838" s="224"/>
      <c r="C838" s="225"/>
      <c r="D838" s="219" t="s">
        <v>130</v>
      </c>
      <c r="E838" s="226" t="s">
        <v>21</v>
      </c>
      <c r="F838" s="227" t="s">
        <v>1035</v>
      </c>
      <c r="G838" s="225"/>
      <c r="H838" s="228">
        <v>8.0700000000000003</v>
      </c>
      <c r="I838" s="229"/>
      <c r="J838" s="225"/>
      <c r="K838" s="225"/>
      <c r="L838" s="230"/>
      <c r="M838" s="231"/>
      <c r="N838" s="232"/>
      <c r="O838" s="232"/>
      <c r="P838" s="232"/>
      <c r="Q838" s="232"/>
      <c r="R838" s="232"/>
      <c r="S838" s="232"/>
      <c r="T838" s="233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T838" s="234" t="s">
        <v>130</v>
      </c>
      <c r="AU838" s="234" t="s">
        <v>84</v>
      </c>
      <c r="AV838" s="13" t="s">
        <v>84</v>
      </c>
      <c r="AW838" s="13" t="s">
        <v>36</v>
      </c>
      <c r="AX838" s="13" t="s">
        <v>74</v>
      </c>
      <c r="AY838" s="234" t="s">
        <v>120</v>
      </c>
    </row>
    <row r="839" s="13" customFormat="1">
      <c r="A839" s="13"/>
      <c r="B839" s="224"/>
      <c r="C839" s="225"/>
      <c r="D839" s="219" t="s">
        <v>130</v>
      </c>
      <c r="E839" s="226" t="s">
        <v>21</v>
      </c>
      <c r="F839" s="227" t="s">
        <v>1036</v>
      </c>
      <c r="G839" s="225"/>
      <c r="H839" s="228">
        <v>8.0700000000000003</v>
      </c>
      <c r="I839" s="229"/>
      <c r="J839" s="225"/>
      <c r="K839" s="225"/>
      <c r="L839" s="230"/>
      <c r="M839" s="231"/>
      <c r="N839" s="232"/>
      <c r="O839" s="232"/>
      <c r="P839" s="232"/>
      <c r="Q839" s="232"/>
      <c r="R839" s="232"/>
      <c r="S839" s="232"/>
      <c r="T839" s="233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T839" s="234" t="s">
        <v>130</v>
      </c>
      <c r="AU839" s="234" t="s">
        <v>84</v>
      </c>
      <c r="AV839" s="13" t="s">
        <v>84</v>
      </c>
      <c r="AW839" s="13" t="s">
        <v>36</v>
      </c>
      <c r="AX839" s="13" t="s">
        <v>74</v>
      </c>
      <c r="AY839" s="234" t="s">
        <v>120</v>
      </c>
    </row>
    <row r="840" s="13" customFormat="1">
      <c r="A840" s="13"/>
      <c r="B840" s="224"/>
      <c r="C840" s="225"/>
      <c r="D840" s="219" t="s">
        <v>130</v>
      </c>
      <c r="E840" s="226" t="s">
        <v>21</v>
      </c>
      <c r="F840" s="227" t="s">
        <v>1037</v>
      </c>
      <c r="G840" s="225"/>
      <c r="H840" s="228">
        <v>97.920000000000002</v>
      </c>
      <c r="I840" s="229"/>
      <c r="J840" s="225"/>
      <c r="K840" s="225"/>
      <c r="L840" s="230"/>
      <c r="M840" s="231"/>
      <c r="N840" s="232"/>
      <c r="O840" s="232"/>
      <c r="P840" s="232"/>
      <c r="Q840" s="232"/>
      <c r="R840" s="232"/>
      <c r="S840" s="232"/>
      <c r="T840" s="233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/>
      <c r="AT840" s="234" t="s">
        <v>130</v>
      </c>
      <c r="AU840" s="234" t="s">
        <v>84</v>
      </c>
      <c r="AV840" s="13" t="s">
        <v>84</v>
      </c>
      <c r="AW840" s="13" t="s">
        <v>36</v>
      </c>
      <c r="AX840" s="13" t="s">
        <v>74</v>
      </c>
      <c r="AY840" s="234" t="s">
        <v>120</v>
      </c>
    </row>
    <row r="841" s="13" customFormat="1">
      <c r="A841" s="13"/>
      <c r="B841" s="224"/>
      <c r="C841" s="225"/>
      <c r="D841" s="219" t="s">
        <v>130</v>
      </c>
      <c r="E841" s="226" t="s">
        <v>21</v>
      </c>
      <c r="F841" s="227" t="s">
        <v>1038</v>
      </c>
      <c r="G841" s="225"/>
      <c r="H841" s="228">
        <v>97.920000000000002</v>
      </c>
      <c r="I841" s="229"/>
      <c r="J841" s="225"/>
      <c r="K841" s="225"/>
      <c r="L841" s="230"/>
      <c r="M841" s="231"/>
      <c r="N841" s="232"/>
      <c r="O841" s="232"/>
      <c r="P841" s="232"/>
      <c r="Q841" s="232"/>
      <c r="R841" s="232"/>
      <c r="S841" s="232"/>
      <c r="T841" s="233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T841" s="234" t="s">
        <v>130</v>
      </c>
      <c r="AU841" s="234" t="s">
        <v>84</v>
      </c>
      <c r="AV841" s="13" t="s">
        <v>84</v>
      </c>
      <c r="AW841" s="13" t="s">
        <v>36</v>
      </c>
      <c r="AX841" s="13" t="s">
        <v>74</v>
      </c>
      <c r="AY841" s="234" t="s">
        <v>120</v>
      </c>
    </row>
    <row r="842" s="13" customFormat="1">
      <c r="A842" s="13"/>
      <c r="B842" s="224"/>
      <c r="C842" s="225"/>
      <c r="D842" s="219" t="s">
        <v>130</v>
      </c>
      <c r="E842" s="226" t="s">
        <v>21</v>
      </c>
      <c r="F842" s="227" t="s">
        <v>1039</v>
      </c>
      <c r="G842" s="225"/>
      <c r="H842" s="228">
        <v>12.48</v>
      </c>
      <c r="I842" s="229"/>
      <c r="J842" s="225"/>
      <c r="K842" s="225"/>
      <c r="L842" s="230"/>
      <c r="M842" s="231"/>
      <c r="N842" s="232"/>
      <c r="O842" s="232"/>
      <c r="P842" s="232"/>
      <c r="Q842" s="232"/>
      <c r="R842" s="232"/>
      <c r="S842" s="232"/>
      <c r="T842" s="233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T842" s="234" t="s">
        <v>130</v>
      </c>
      <c r="AU842" s="234" t="s">
        <v>84</v>
      </c>
      <c r="AV842" s="13" t="s">
        <v>84</v>
      </c>
      <c r="AW842" s="13" t="s">
        <v>36</v>
      </c>
      <c r="AX842" s="13" t="s">
        <v>74</v>
      </c>
      <c r="AY842" s="234" t="s">
        <v>120</v>
      </c>
    </row>
    <row r="843" s="13" customFormat="1">
      <c r="A843" s="13"/>
      <c r="B843" s="224"/>
      <c r="C843" s="225"/>
      <c r="D843" s="219" t="s">
        <v>130</v>
      </c>
      <c r="E843" s="226" t="s">
        <v>21</v>
      </c>
      <c r="F843" s="227" t="s">
        <v>1040</v>
      </c>
      <c r="G843" s="225"/>
      <c r="H843" s="228">
        <v>13.44</v>
      </c>
      <c r="I843" s="229"/>
      <c r="J843" s="225"/>
      <c r="K843" s="225"/>
      <c r="L843" s="230"/>
      <c r="M843" s="231"/>
      <c r="N843" s="232"/>
      <c r="O843" s="232"/>
      <c r="P843" s="232"/>
      <c r="Q843" s="232"/>
      <c r="R843" s="232"/>
      <c r="S843" s="232"/>
      <c r="T843" s="233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T843" s="234" t="s">
        <v>130</v>
      </c>
      <c r="AU843" s="234" t="s">
        <v>84</v>
      </c>
      <c r="AV843" s="13" t="s">
        <v>84</v>
      </c>
      <c r="AW843" s="13" t="s">
        <v>36</v>
      </c>
      <c r="AX843" s="13" t="s">
        <v>74</v>
      </c>
      <c r="AY843" s="234" t="s">
        <v>120</v>
      </c>
    </row>
    <row r="844" s="13" customFormat="1">
      <c r="A844" s="13"/>
      <c r="B844" s="224"/>
      <c r="C844" s="225"/>
      <c r="D844" s="219" t="s">
        <v>130</v>
      </c>
      <c r="E844" s="226" t="s">
        <v>21</v>
      </c>
      <c r="F844" s="227" t="s">
        <v>1041</v>
      </c>
      <c r="G844" s="225"/>
      <c r="H844" s="228">
        <v>12.48</v>
      </c>
      <c r="I844" s="229"/>
      <c r="J844" s="225"/>
      <c r="K844" s="225"/>
      <c r="L844" s="230"/>
      <c r="M844" s="231"/>
      <c r="N844" s="232"/>
      <c r="O844" s="232"/>
      <c r="P844" s="232"/>
      <c r="Q844" s="232"/>
      <c r="R844" s="232"/>
      <c r="S844" s="232"/>
      <c r="T844" s="233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T844" s="234" t="s">
        <v>130</v>
      </c>
      <c r="AU844" s="234" t="s">
        <v>84</v>
      </c>
      <c r="AV844" s="13" t="s">
        <v>84</v>
      </c>
      <c r="AW844" s="13" t="s">
        <v>36</v>
      </c>
      <c r="AX844" s="13" t="s">
        <v>74</v>
      </c>
      <c r="AY844" s="234" t="s">
        <v>120</v>
      </c>
    </row>
    <row r="845" s="13" customFormat="1">
      <c r="A845" s="13"/>
      <c r="B845" s="224"/>
      <c r="C845" s="225"/>
      <c r="D845" s="219" t="s">
        <v>130</v>
      </c>
      <c r="E845" s="226" t="s">
        <v>21</v>
      </c>
      <c r="F845" s="227" t="s">
        <v>1042</v>
      </c>
      <c r="G845" s="225"/>
      <c r="H845" s="228">
        <v>13.44</v>
      </c>
      <c r="I845" s="229"/>
      <c r="J845" s="225"/>
      <c r="K845" s="225"/>
      <c r="L845" s="230"/>
      <c r="M845" s="231"/>
      <c r="N845" s="232"/>
      <c r="O845" s="232"/>
      <c r="P845" s="232"/>
      <c r="Q845" s="232"/>
      <c r="R845" s="232"/>
      <c r="S845" s="232"/>
      <c r="T845" s="233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T845" s="234" t="s">
        <v>130</v>
      </c>
      <c r="AU845" s="234" t="s">
        <v>84</v>
      </c>
      <c r="AV845" s="13" t="s">
        <v>84</v>
      </c>
      <c r="AW845" s="13" t="s">
        <v>36</v>
      </c>
      <c r="AX845" s="13" t="s">
        <v>74</v>
      </c>
      <c r="AY845" s="234" t="s">
        <v>120</v>
      </c>
    </row>
    <row r="846" s="13" customFormat="1">
      <c r="A846" s="13"/>
      <c r="B846" s="224"/>
      <c r="C846" s="225"/>
      <c r="D846" s="219" t="s">
        <v>130</v>
      </c>
      <c r="E846" s="226" t="s">
        <v>21</v>
      </c>
      <c r="F846" s="227" t="s">
        <v>1043</v>
      </c>
      <c r="G846" s="225"/>
      <c r="H846" s="228">
        <v>6.7199999999999998</v>
      </c>
      <c r="I846" s="229"/>
      <c r="J846" s="225"/>
      <c r="K846" s="225"/>
      <c r="L846" s="230"/>
      <c r="M846" s="231"/>
      <c r="N846" s="232"/>
      <c r="O846" s="232"/>
      <c r="P846" s="232"/>
      <c r="Q846" s="232"/>
      <c r="R846" s="232"/>
      <c r="S846" s="232"/>
      <c r="T846" s="233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T846" s="234" t="s">
        <v>130</v>
      </c>
      <c r="AU846" s="234" t="s">
        <v>84</v>
      </c>
      <c r="AV846" s="13" t="s">
        <v>84</v>
      </c>
      <c r="AW846" s="13" t="s">
        <v>36</v>
      </c>
      <c r="AX846" s="13" t="s">
        <v>74</v>
      </c>
      <c r="AY846" s="234" t="s">
        <v>120</v>
      </c>
    </row>
    <row r="847" s="13" customFormat="1">
      <c r="A847" s="13"/>
      <c r="B847" s="224"/>
      <c r="C847" s="225"/>
      <c r="D847" s="219" t="s">
        <v>130</v>
      </c>
      <c r="E847" s="226" t="s">
        <v>21</v>
      </c>
      <c r="F847" s="227" t="s">
        <v>1044</v>
      </c>
      <c r="G847" s="225"/>
      <c r="H847" s="228">
        <v>32.640000000000001</v>
      </c>
      <c r="I847" s="229"/>
      <c r="J847" s="225"/>
      <c r="K847" s="225"/>
      <c r="L847" s="230"/>
      <c r="M847" s="231"/>
      <c r="N847" s="232"/>
      <c r="O847" s="232"/>
      <c r="P847" s="232"/>
      <c r="Q847" s="232"/>
      <c r="R847" s="232"/>
      <c r="S847" s="232"/>
      <c r="T847" s="233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T847" s="234" t="s">
        <v>130</v>
      </c>
      <c r="AU847" s="234" t="s">
        <v>84</v>
      </c>
      <c r="AV847" s="13" t="s">
        <v>84</v>
      </c>
      <c r="AW847" s="13" t="s">
        <v>36</v>
      </c>
      <c r="AX847" s="13" t="s">
        <v>74</v>
      </c>
      <c r="AY847" s="234" t="s">
        <v>120</v>
      </c>
    </row>
    <row r="848" s="13" customFormat="1">
      <c r="A848" s="13"/>
      <c r="B848" s="224"/>
      <c r="C848" s="225"/>
      <c r="D848" s="219" t="s">
        <v>130</v>
      </c>
      <c r="E848" s="226" t="s">
        <v>21</v>
      </c>
      <c r="F848" s="227" t="s">
        <v>1045</v>
      </c>
      <c r="G848" s="225"/>
      <c r="H848" s="228">
        <v>9.5999999999999996</v>
      </c>
      <c r="I848" s="229"/>
      <c r="J848" s="225"/>
      <c r="K848" s="225"/>
      <c r="L848" s="230"/>
      <c r="M848" s="231"/>
      <c r="N848" s="232"/>
      <c r="O848" s="232"/>
      <c r="P848" s="232"/>
      <c r="Q848" s="232"/>
      <c r="R848" s="232"/>
      <c r="S848" s="232"/>
      <c r="T848" s="233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T848" s="234" t="s">
        <v>130</v>
      </c>
      <c r="AU848" s="234" t="s">
        <v>84</v>
      </c>
      <c r="AV848" s="13" t="s">
        <v>84</v>
      </c>
      <c r="AW848" s="13" t="s">
        <v>36</v>
      </c>
      <c r="AX848" s="13" t="s">
        <v>74</v>
      </c>
      <c r="AY848" s="234" t="s">
        <v>120</v>
      </c>
    </row>
    <row r="849" s="13" customFormat="1">
      <c r="A849" s="13"/>
      <c r="B849" s="224"/>
      <c r="C849" s="225"/>
      <c r="D849" s="219" t="s">
        <v>130</v>
      </c>
      <c r="E849" s="226" t="s">
        <v>21</v>
      </c>
      <c r="F849" s="227" t="s">
        <v>1046</v>
      </c>
      <c r="G849" s="225"/>
      <c r="H849" s="228">
        <v>26.879999999999999</v>
      </c>
      <c r="I849" s="229"/>
      <c r="J849" s="225"/>
      <c r="K849" s="225"/>
      <c r="L849" s="230"/>
      <c r="M849" s="231"/>
      <c r="N849" s="232"/>
      <c r="O849" s="232"/>
      <c r="P849" s="232"/>
      <c r="Q849" s="232"/>
      <c r="R849" s="232"/>
      <c r="S849" s="232"/>
      <c r="T849" s="233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T849" s="234" t="s">
        <v>130</v>
      </c>
      <c r="AU849" s="234" t="s">
        <v>84</v>
      </c>
      <c r="AV849" s="13" t="s">
        <v>84</v>
      </c>
      <c r="AW849" s="13" t="s">
        <v>36</v>
      </c>
      <c r="AX849" s="13" t="s">
        <v>74</v>
      </c>
      <c r="AY849" s="234" t="s">
        <v>120</v>
      </c>
    </row>
    <row r="850" s="13" customFormat="1">
      <c r="A850" s="13"/>
      <c r="B850" s="224"/>
      <c r="C850" s="225"/>
      <c r="D850" s="219" t="s">
        <v>130</v>
      </c>
      <c r="E850" s="226" t="s">
        <v>21</v>
      </c>
      <c r="F850" s="227" t="s">
        <v>1047</v>
      </c>
      <c r="G850" s="225"/>
      <c r="H850" s="228">
        <v>26.879999999999999</v>
      </c>
      <c r="I850" s="229"/>
      <c r="J850" s="225"/>
      <c r="K850" s="225"/>
      <c r="L850" s="230"/>
      <c r="M850" s="231"/>
      <c r="N850" s="232"/>
      <c r="O850" s="232"/>
      <c r="P850" s="232"/>
      <c r="Q850" s="232"/>
      <c r="R850" s="232"/>
      <c r="S850" s="232"/>
      <c r="T850" s="233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T850" s="234" t="s">
        <v>130</v>
      </c>
      <c r="AU850" s="234" t="s">
        <v>84</v>
      </c>
      <c r="AV850" s="13" t="s">
        <v>84</v>
      </c>
      <c r="AW850" s="13" t="s">
        <v>36</v>
      </c>
      <c r="AX850" s="13" t="s">
        <v>74</v>
      </c>
      <c r="AY850" s="234" t="s">
        <v>120</v>
      </c>
    </row>
    <row r="851" s="13" customFormat="1">
      <c r="A851" s="13"/>
      <c r="B851" s="224"/>
      <c r="C851" s="225"/>
      <c r="D851" s="219" t="s">
        <v>130</v>
      </c>
      <c r="E851" s="226" t="s">
        <v>21</v>
      </c>
      <c r="F851" s="227" t="s">
        <v>1048</v>
      </c>
      <c r="G851" s="225"/>
      <c r="H851" s="228">
        <v>13.44</v>
      </c>
      <c r="I851" s="229"/>
      <c r="J851" s="225"/>
      <c r="K851" s="225"/>
      <c r="L851" s="230"/>
      <c r="M851" s="231"/>
      <c r="N851" s="232"/>
      <c r="O851" s="232"/>
      <c r="P851" s="232"/>
      <c r="Q851" s="232"/>
      <c r="R851" s="232"/>
      <c r="S851" s="232"/>
      <c r="T851" s="233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T851" s="234" t="s">
        <v>130</v>
      </c>
      <c r="AU851" s="234" t="s">
        <v>84</v>
      </c>
      <c r="AV851" s="13" t="s">
        <v>84</v>
      </c>
      <c r="AW851" s="13" t="s">
        <v>36</v>
      </c>
      <c r="AX851" s="13" t="s">
        <v>74</v>
      </c>
      <c r="AY851" s="234" t="s">
        <v>120</v>
      </c>
    </row>
    <row r="852" s="13" customFormat="1">
      <c r="A852" s="13"/>
      <c r="B852" s="224"/>
      <c r="C852" s="225"/>
      <c r="D852" s="219" t="s">
        <v>130</v>
      </c>
      <c r="E852" s="226" t="s">
        <v>21</v>
      </c>
      <c r="F852" s="227" t="s">
        <v>1049</v>
      </c>
      <c r="G852" s="225"/>
      <c r="H852" s="228">
        <v>13.44</v>
      </c>
      <c r="I852" s="229"/>
      <c r="J852" s="225"/>
      <c r="K852" s="225"/>
      <c r="L852" s="230"/>
      <c r="M852" s="231"/>
      <c r="N852" s="232"/>
      <c r="O852" s="232"/>
      <c r="P852" s="232"/>
      <c r="Q852" s="232"/>
      <c r="R852" s="232"/>
      <c r="S852" s="232"/>
      <c r="T852" s="233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T852" s="234" t="s">
        <v>130</v>
      </c>
      <c r="AU852" s="234" t="s">
        <v>84</v>
      </c>
      <c r="AV852" s="13" t="s">
        <v>84</v>
      </c>
      <c r="AW852" s="13" t="s">
        <v>36</v>
      </c>
      <c r="AX852" s="13" t="s">
        <v>74</v>
      </c>
      <c r="AY852" s="234" t="s">
        <v>120</v>
      </c>
    </row>
    <row r="853" s="13" customFormat="1">
      <c r="A853" s="13"/>
      <c r="B853" s="224"/>
      <c r="C853" s="225"/>
      <c r="D853" s="219" t="s">
        <v>130</v>
      </c>
      <c r="E853" s="226" t="s">
        <v>21</v>
      </c>
      <c r="F853" s="227" t="s">
        <v>1050</v>
      </c>
      <c r="G853" s="225"/>
      <c r="H853" s="228">
        <v>13.44</v>
      </c>
      <c r="I853" s="229"/>
      <c r="J853" s="225"/>
      <c r="K853" s="225"/>
      <c r="L853" s="230"/>
      <c r="M853" s="231"/>
      <c r="N853" s="232"/>
      <c r="O853" s="232"/>
      <c r="P853" s="232"/>
      <c r="Q853" s="232"/>
      <c r="R853" s="232"/>
      <c r="S853" s="232"/>
      <c r="T853" s="233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T853" s="234" t="s">
        <v>130</v>
      </c>
      <c r="AU853" s="234" t="s">
        <v>84</v>
      </c>
      <c r="AV853" s="13" t="s">
        <v>84</v>
      </c>
      <c r="AW853" s="13" t="s">
        <v>36</v>
      </c>
      <c r="AX853" s="13" t="s">
        <v>74</v>
      </c>
      <c r="AY853" s="234" t="s">
        <v>120</v>
      </c>
    </row>
    <row r="854" s="13" customFormat="1">
      <c r="A854" s="13"/>
      <c r="B854" s="224"/>
      <c r="C854" s="225"/>
      <c r="D854" s="219" t="s">
        <v>130</v>
      </c>
      <c r="E854" s="226" t="s">
        <v>21</v>
      </c>
      <c r="F854" s="227" t="s">
        <v>1051</v>
      </c>
      <c r="G854" s="225"/>
      <c r="H854" s="228">
        <v>13.44</v>
      </c>
      <c r="I854" s="229"/>
      <c r="J854" s="225"/>
      <c r="K854" s="225"/>
      <c r="L854" s="230"/>
      <c r="M854" s="231"/>
      <c r="N854" s="232"/>
      <c r="O854" s="232"/>
      <c r="P854" s="232"/>
      <c r="Q854" s="232"/>
      <c r="R854" s="232"/>
      <c r="S854" s="232"/>
      <c r="T854" s="233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  <c r="AT854" s="234" t="s">
        <v>130</v>
      </c>
      <c r="AU854" s="234" t="s">
        <v>84</v>
      </c>
      <c r="AV854" s="13" t="s">
        <v>84</v>
      </c>
      <c r="AW854" s="13" t="s">
        <v>36</v>
      </c>
      <c r="AX854" s="13" t="s">
        <v>74</v>
      </c>
      <c r="AY854" s="234" t="s">
        <v>120</v>
      </c>
    </row>
    <row r="855" s="13" customFormat="1">
      <c r="A855" s="13"/>
      <c r="B855" s="224"/>
      <c r="C855" s="225"/>
      <c r="D855" s="219" t="s">
        <v>130</v>
      </c>
      <c r="E855" s="226" t="s">
        <v>21</v>
      </c>
      <c r="F855" s="227" t="s">
        <v>1052</v>
      </c>
      <c r="G855" s="225"/>
      <c r="H855" s="228">
        <v>1.44</v>
      </c>
      <c r="I855" s="229"/>
      <c r="J855" s="225"/>
      <c r="K855" s="225"/>
      <c r="L855" s="230"/>
      <c r="M855" s="231"/>
      <c r="N855" s="232"/>
      <c r="O855" s="232"/>
      <c r="P855" s="232"/>
      <c r="Q855" s="232"/>
      <c r="R855" s="232"/>
      <c r="S855" s="232"/>
      <c r="T855" s="233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T855" s="234" t="s">
        <v>130</v>
      </c>
      <c r="AU855" s="234" t="s">
        <v>84</v>
      </c>
      <c r="AV855" s="13" t="s">
        <v>84</v>
      </c>
      <c r="AW855" s="13" t="s">
        <v>36</v>
      </c>
      <c r="AX855" s="13" t="s">
        <v>74</v>
      </c>
      <c r="AY855" s="234" t="s">
        <v>120</v>
      </c>
    </row>
    <row r="856" s="13" customFormat="1">
      <c r="A856" s="13"/>
      <c r="B856" s="224"/>
      <c r="C856" s="225"/>
      <c r="D856" s="219" t="s">
        <v>130</v>
      </c>
      <c r="E856" s="226" t="s">
        <v>21</v>
      </c>
      <c r="F856" s="227" t="s">
        <v>1053</v>
      </c>
      <c r="G856" s="225"/>
      <c r="H856" s="228">
        <v>1.44</v>
      </c>
      <c r="I856" s="229"/>
      <c r="J856" s="225"/>
      <c r="K856" s="225"/>
      <c r="L856" s="230"/>
      <c r="M856" s="231"/>
      <c r="N856" s="232"/>
      <c r="O856" s="232"/>
      <c r="P856" s="232"/>
      <c r="Q856" s="232"/>
      <c r="R856" s="232"/>
      <c r="S856" s="232"/>
      <c r="T856" s="233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13"/>
      <c r="AT856" s="234" t="s">
        <v>130</v>
      </c>
      <c r="AU856" s="234" t="s">
        <v>84</v>
      </c>
      <c r="AV856" s="13" t="s">
        <v>84</v>
      </c>
      <c r="AW856" s="13" t="s">
        <v>36</v>
      </c>
      <c r="AX856" s="13" t="s">
        <v>74</v>
      </c>
      <c r="AY856" s="234" t="s">
        <v>120</v>
      </c>
    </row>
    <row r="857" s="13" customFormat="1">
      <c r="A857" s="13"/>
      <c r="B857" s="224"/>
      <c r="C857" s="225"/>
      <c r="D857" s="219" t="s">
        <v>130</v>
      </c>
      <c r="E857" s="226" t="s">
        <v>21</v>
      </c>
      <c r="F857" s="227" t="s">
        <v>1054</v>
      </c>
      <c r="G857" s="225"/>
      <c r="H857" s="228">
        <v>10.5</v>
      </c>
      <c r="I857" s="229"/>
      <c r="J857" s="225"/>
      <c r="K857" s="225"/>
      <c r="L857" s="230"/>
      <c r="M857" s="231"/>
      <c r="N857" s="232"/>
      <c r="O857" s="232"/>
      <c r="P857" s="232"/>
      <c r="Q857" s="232"/>
      <c r="R857" s="232"/>
      <c r="S857" s="232"/>
      <c r="T857" s="233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T857" s="234" t="s">
        <v>130</v>
      </c>
      <c r="AU857" s="234" t="s">
        <v>84</v>
      </c>
      <c r="AV857" s="13" t="s">
        <v>84</v>
      </c>
      <c r="AW857" s="13" t="s">
        <v>36</v>
      </c>
      <c r="AX857" s="13" t="s">
        <v>74</v>
      </c>
      <c r="AY857" s="234" t="s">
        <v>120</v>
      </c>
    </row>
    <row r="858" s="13" customFormat="1">
      <c r="A858" s="13"/>
      <c r="B858" s="224"/>
      <c r="C858" s="225"/>
      <c r="D858" s="219" t="s">
        <v>130</v>
      </c>
      <c r="E858" s="226" t="s">
        <v>21</v>
      </c>
      <c r="F858" s="227" t="s">
        <v>1055</v>
      </c>
      <c r="G858" s="225"/>
      <c r="H858" s="228">
        <v>10.5</v>
      </c>
      <c r="I858" s="229"/>
      <c r="J858" s="225"/>
      <c r="K858" s="225"/>
      <c r="L858" s="230"/>
      <c r="M858" s="231"/>
      <c r="N858" s="232"/>
      <c r="O858" s="232"/>
      <c r="P858" s="232"/>
      <c r="Q858" s="232"/>
      <c r="R858" s="232"/>
      <c r="S858" s="232"/>
      <c r="T858" s="233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T858" s="234" t="s">
        <v>130</v>
      </c>
      <c r="AU858" s="234" t="s">
        <v>84</v>
      </c>
      <c r="AV858" s="13" t="s">
        <v>84</v>
      </c>
      <c r="AW858" s="13" t="s">
        <v>36</v>
      </c>
      <c r="AX858" s="13" t="s">
        <v>74</v>
      </c>
      <c r="AY858" s="234" t="s">
        <v>120</v>
      </c>
    </row>
    <row r="859" s="13" customFormat="1">
      <c r="A859" s="13"/>
      <c r="B859" s="224"/>
      <c r="C859" s="225"/>
      <c r="D859" s="219" t="s">
        <v>130</v>
      </c>
      <c r="E859" s="226" t="s">
        <v>21</v>
      </c>
      <c r="F859" s="227" t="s">
        <v>1056</v>
      </c>
      <c r="G859" s="225"/>
      <c r="H859" s="228">
        <v>10.5</v>
      </c>
      <c r="I859" s="229"/>
      <c r="J859" s="225"/>
      <c r="K859" s="225"/>
      <c r="L859" s="230"/>
      <c r="M859" s="231"/>
      <c r="N859" s="232"/>
      <c r="O859" s="232"/>
      <c r="P859" s="232"/>
      <c r="Q859" s="232"/>
      <c r="R859" s="232"/>
      <c r="S859" s="232"/>
      <c r="T859" s="233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T859" s="234" t="s">
        <v>130</v>
      </c>
      <c r="AU859" s="234" t="s">
        <v>84</v>
      </c>
      <c r="AV859" s="13" t="s">
        <v>84</v>
      </c>
      <c r="AW859" s="13" t="s">
        <v>36</v>
      </c>
      <c r="AX859" s="13" t="s">
        <v>74</v>
      </c>
      <c r="AY859" s="234" t="s">
        <v>120</v>
      </c>
    </row>
    <row r="860" s="13" customFormat="1">
      <c r="A860" s="13"/>
      <c r="B860" s="224"/>
      <c r="C860" s="225"/>
      <c r="D860" s="219" t="s">
        <v>130</v>
      </c>
      <c r="E860" s="226" t="s">
        <v>21</v>
      </c>
      <c r="F860" s="227" t="s">
        <v>1057</v>
      </c>
      <c r="G860" s="225"/>
      <c r="H860" s="228">
        <v>50.399999999999999</v>
      </c>
      <c r="I860" s="229"/>
      <c r="J860" s="225"/>
      <c r="K860" s="225"/>
      <c r="L860" s="230"/>
      <c r="M860" s="231"/>
      <c r="N860" s="232"/>
      <c r="O860" s="232"/>
      <c r="P860" s="232"/>
      <c r="Q860" s="232"/>
      <c r="R860" s="232"/>
      <c r="S860" s="232"/>
      <c r="T860" s="233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T860" s="234" t="s">
        <v>130</v>
      </c>
      <c r="AU860" s="234" t="s">
        <v>84</v>
      </c>
      <c r="AV860" s="13" t="s">
        <v>84</v>
      </c>
      <c r="AW860" s="13" t="s">
        <v>36</v>
      </c>
      <c r="AX860" s="13" t="s">
        <v>74</v>
      </c>
      <c r="AY860" s="234" t="s">
        <v>120</v>
      </c>
    </row>
    <row r="861" s="14" customFormat="1">
      <c r="A861" s="14"/>
      <c r="B861" s="235"/>
      <c r="C861" s="236"/>
      <c r="D861" s="219" t="s">
        <v>130</v>
      </c>
      <c r="E861" s="237" t="s">
        <v>21</v>
      </c>
      <c r="F861" s="238" t="s">
        <v>133</v>
      </c>
      <c r="G861" s="236"/>
      <c r="H861" s="239">
        <v>672.36000000000035</v>
      </c>
      <c r="I861" s="240"/>
      <c r="J861" s="236"/>
      <c r="K861" s="236"/>
      <c r="L861" s="241"/>
      <c r="M861" s="242"/>
      <c r="N861" s="243"/>
      <c r="O861" s="243"/>
      <c r="P861" s="243"/>
      <c r="Q861" s="243"/>
      <c r="R861" s="243"/>
      <c r="S861" s="243"/>
      <c r="T861" s="244"/>
      <c r="U861" s="14"/>
      <c r="V861" s="14"/>
      <c r="W861" s="14"/>
      <c r="X861" s="14"/>
      <c r="Y861" s="14"/>
      <c r="Z861" s="14"/>
      <c r="AA861" s="14"/>
      <c r="AB861" s="14"/>
      <c r="AC861" s="14"/>
      <c r="AD861" s="14"/>
      <c r="AE861" s="14"/>
      <c r="AT861" s="245" t="s">
        <v>130</v>
      </c>
      <c r="AU861" s="245" t="s">
        <v>84</v>
      </c>
      <c r="AV861" s="14" t="s">
        <v>127</v>
      </c>
      <c r="AW861" s="14" t="s">
        <v>36</v>
      </c>
      <c r="AX861" s="14" t="s">
        <v>79</v>
      </c>
      <c r="AY861" s="245" t="s">
        <v>120</v>
      </c>
    </row>
    <row r="862" s="2" customFormat="1" ht="16.5" customHeight="1">
      <c r="A862" s="41"/>
      <c r="B862" s="42"/>
      <c r="C862" s="258" t="s">
        <v>1058</v>
      </c>
      <c r="D862" s="258" t="s">
        <v>205</v>
      </c>
      <c r="E862" s="259" t="s">
        <v>1059</v>
      </c>
      <c r="F862" s="260" t="s">
        <v>1060</v>
      </c>
      <c r="G862" s="261" t="s">
        <v>175</v>
      </c>
      <c r="H862" s="262">
        <v>705.97799999999995</v>
      </c>
      <c r="I862" s="263"/>
      <c r="J862" s="264">
        <f>ROUND(I862*H862,2)</f>
        <v>0</v>
      </c>
      <c r="K862" s="260" t="s">
        <v>136</v>
      </c>
      <c r="L862" s="265"/>
      <c r="M862" s="266" t="s">
        <v>21</v>
      </c>
      <c r="N862" s="267" t="s">
        <v>45</v>
      </c>
      <c r="O862" s="87"/>
      <c r="P862" s="215">
        <f>O862*H862</f>
        <v>0</v>
      </c>
      <c r="Q862" s="215">
        <v>0</v>
      </c>
      <c r="R862" s="215">
        <f>Q862*H862</f>
        <v>0</v>
      </c>
      <c r="S862" s="215">
        <v>0</v>
      </c>
      <c r="T862" s="216">
        <f>S862*H862</f>
        <v>0</v>
      </c>
      <c r="U862" s="41"/>
      <c r="V862" s="41"/>
      <c r="W862" s="41"/>
      <c r="X862" s="41"/>
      <c r="Y862" s="41"/>
      <c r="Z862" s="41"/>
      <c r="AA862" s="41"/>
      <c r="AB862" s="41"/>
      <c r="AC862" s="41"/>
      <c r="AD862" s="41"/>
      <c r="AE862" s="41"/>
      <c r="AR862" s="217" t="s">
        <v>467</v>
      </c>
      <c r="AT862" s="217" t="s">
        <v>205</v>
      </c>
      <c r="AU862" s="217" t="s">
        <v>84</v>
      </c>
      <c r="AY862" s="19" t="s">
        <v>120</v>
      </c>
      <c r="BE862" s="218">
        <f>IF(N862="základní",J862,0)</f>
        <v>0</v>
      </c>
      <c r="BF862" s="218">
        <f>IF(N862="snížená",J862,0)</f>
        <v>0</v>
      </c>
      <c r="BG862" s="218">
        <f>IF(N862="zákl. přenesená",J862,0)</f>
        <v>0</v>
      </c>
      <c r="BH862" s="218">
        <f>IF(N862="sníž. přenesená",J862,0)</f>
        <v>0</v>
      </c>
      <c r="BI862" s="218">
        <f>IF(N862="nulová",J862,0)</f>
        <v>0</v>
      </c>
      <c r="BJ862" s="19" t="s">
        <v>79</v>
      </c>
      <c r="BK862" s="218">
        <f>ROUND(I862*H862,2)</f>
        <v>0</v>
      </c>
      <c r="BL862" s="19" t="s">
        <v>349</v>
      </c>
      <c r="BM862" s="217" t="s">
        <v>1061</v>
      </c>
    </row>
    <row r="863" s="2" customFormat="1">
      <c r="A863" s="41"/>
      <c r="B863" s="42"/>
      <c r="C863" s="43"/>
      <c r="D863" s="219" t="s">
        <v>129</v>
      </c>
      <c r="E863" s="43"/>
      <c r="F863" s="220" t="s">
        <v>1060</v>
      </c>
      <c r="G863" s="43"/>
      <c r="H863" s="43"/>
      <c r="I863" s="221"/>
      <c r="J863" s="43"/>
      <c r="K863" s="43"/>
      <c r="L863" s="47"/>
      <c r="M863" s="222"/>
      <c r="N863" s="223"/>
      <c r="O863" s="87"/>
      <c r="P863" s="87"/>
      <c r="Q863" s="87"/>
      <c r="R863" s="87"/>
      <c r="S863" s="87"/>
      <c r="T863" s="88"/>
      <c r="U863" s="41"/>
      <c r="V863" s="41"/>
      <c r="W863" s="41"/>
      <c r="X863" s="41"/>
      <c r="Y863" s="41"/>
      <c r="Z863" s="41"/>
      <c r="AA863" s="41"/>
      <c r="AB863" s="41"/>
      <c r="AC863" s="41"/>
      <c r="AD863" s="41"/>
      <c r="AE863" s="41"/>
      <c r="AT863" s="19" t="s">
        <v>129</v>
      </c>
      <c r="AU863" s="19" t="s">
        <v>84</v>
      </c>
    </row>
    <row r="864" s="2" customFormat="1">
      <c r="A864" s="41"/>
      <c r="B864" s="42"/>
      <c r="C864" s="43"/>
      <c r="D864" s="246" t="s">
        <v>139</v>
      </c>
      <c r="E864" s="43"/>
      <c r="F864" s="247" t="s">
        <v>1062</v>
      </c>
      <c r="G864" s="43"/>
      <c r="H864" s="43"/>
      <c r="I864" s="221"/>
      <c r="J864" s="43"/>
      <c r="K864" s="43"/>
      <c r="L864" s="47"/>
      <c r="M864" s="222"/>
      <c r="N864" s="223"/>
      <c r="O864" s="87"/>
      <c r="P864" s="87"/>
      <c r="Q864" s="87"/>
      <c r="R864" s="87"/>
      <c r="S864" s="87"/>
      <c r="T864" s="88"/>
      <c r="U864" s="41"/>
      <c r="V864" s="41"/>
      <c r="W864" s="41"/>
      <c r="X864" s="41"/>
      <c r="Y864" s="41"/>
      <c r="Z864" s="41"/>
      <c r="AA864" s="41"/>
      <c r="AB864" s="41"/>
      <c r="AC864" s="41"/>
      <c r="AD864" s="41"/>
      <c r="AE864" s="41"/>
      <c r="AT864" s="19" t="s">
        <v>139</v>
      </c>
      <c r="AU864" s="19" t="s">
        <v>84</v>
      </c>
    </row>
    <row r="865" s="13" customFormat="1">
      <c r="A865" s="13"/>
      <c r="B865" s="224"/>
      <c r="C865" s="225"/>
      <c r="D865" s="219" t="s">
        <v>130</v>
      </c>
      <c r="E865" s="225"/>
      <c r="F865" s="227" t="s">
        <v>1063</v>
      </c>
      <c r="G865" s="225"/>
      <c r="H865" s="228">
        <v>705.97799999999995</v>
      </c>
      <c r="I865" s="229"/>
      <c r="J865" s="225"/>
      <c r="K865" s="225"/>
      <c r="L865" s="230"/>
      <c r="M865" s="231"/>
      <c r="N865" s="232"/>
      <c r="O865" s="232"/>
      <c r="P865" s="232"/>
      <c r="Q865" s="232"/>
      <c r="R865" s="232"/>
      <c r="S865" s="232"/>
      <c r="T865" s="233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T865" s="234" t="s">
        <v>130</v>
      </c>
      <c r="AU865" s="234" t="s">
        <v>84</v>
      </c>
      <c r="AV865" s="13" t="s">
        <v>84</v>
      </c>
      <c r="AW865" s="13" t="s">
        <v>4</v>
      </c>
      <c r="AX865" s="13" t="s">
        <v>79</v>
      </c>
      <c r="AY865" s="234" t="s">
        <v>120</v>
      </c>
    </row>
    <row r="866" s="2" customFormat="1" ht="21.75" customHeight="1">
      <c r="A866" s="41"/>
      <c r="B866" s="42"/>
      <c r="C866" s="258" t="s">
        <v>1064</v>
      </c>
      <c r="D866" s="258" t="s">
        <v>205</v>
      </c>
      <c r="E866" s="259" t="s">
        <v>1065</v>
      </c>
      <c r="F866" s="260" t="s">
        <v>1066</v>
      </c>
      <c r="G866" s="261" t="s">
        <v>126</v>
      </c>
      <c r="H866" s="262">
        <v>1465.8</v>
      </c>
      <c r="I866" s="263"/>
      <c r="J866" s="264">
        <f>ROUND(I866*H866,2)</f>
        <v>0</v>
      </c>
      <c r="K866" s="260" t="s">
        <v>136</v>
      </c>
      <c r="L866" s="265"/>
      <c r="M866" s="266" t="s">
        <v>21</v>
      </c>
      <c r="N866" s="267" t="s">
        <v>45</v>
      </c>
      <c r="O866" s="87"/>
      <c r="P866" s="215">
        <f>O866*H866</f>
        <v>0</v>
      </c>
      <c r="Q866" s="215">
        <v>0</v>
      </c>
      <c r="R866" s="215">
        <f>Q866*H866</f>
        <v>0</v>
      </c>
      <c r="S866" s="215">
        <v>0</v>
      </c>
      <c r="T866" s="216">
        <f>S866*H866</f>
        <v>0</v>
      </c>
      <c r="U866" s="41"/>
      <c r="V866" s="41"/>
      <c r="W866" s="41"/>
      <c r="X866" s="41"/>
      <c r="Y866" s="41"/>
      <c r="Z866" s="41"/>
      <c r="AA866" s="41"/>
      <c r="AB866" s="41"/>
      <c r="AC866" s="41"/>
      <c r="AD866" s="41"/>
      <c r="AE866" s="41"/>
      <c r="AR866" s="217" t="s">
        <v>467</v>
      </c>
      <c r="AT866" s="217" t="s">
        <v>205</v>
      </c>
      <c r="AU866" s="217" t="s">
        <v>84</v>
      </c>
      <c r="AY866" s="19" t="s">
        <v>120</v>
      </c>
      <c r="BE866" s="218">
        <f>IF(N866="základní",J866,0)</f>
        <v>0</v>
      </c>
      <c r="BF866" s="218">
        <f>IF(N866="snížená",J866,0)</f>
        <v>0</v>
      </c>
      <c r="BG866" s="218">
        <f>IF(N866="zákl. přenesená",J866,0)</f>
        <v>0</v>
      </c>
      <c r="BH866" s="218">
        <f>IF(N866="sníž. přenesená",J866,0)</f>
        <v>0</v>
      </c>
      <c r="BI866" s="218">
        <f>IF(N866="nulová",J866,0)</f>
        <v>0</v>
      </c>
      <c r="BJ866" s="19" t="s">
        <v>79</v>
      </c>
      <c r="BK866" s="218">
        <f>ROUND(I866*H866,2)</f>
        <v>0</v>
      </c>
      <c r="BL866" s="19" t="s">
        <v>349</v>
      </c>
      <c r="BM866" s="217" t="s">
        <v>1067</v>
      </c>
    </row>
    <row r="867" s="2" customFormat="1">
      <c r="A867" s="41"/>
      <c r="B867" s="42"/>
      <c r="C867" s="43"/>
      <c r="D867" s="219" t="s">
        <v>129</v>
      </c>
      <c r="E867" s="43"/>
      <c r="F867" s="220" t="s">
        <v>1066</v>
      </c>
      <c r="G867" s="43"/>
      <c r="H867" s="43"/>
      <c r="I867" s="221"/>
      <c r="J867" s="43"/>
      <c r="K867" s="43"/>
      <c r="L867" s="47"/>
      <c r="M867" s="222"/>
      <c r="N867" s="223"/>
      <c r="O867" s="87"/>
      <c r="P867" s="87"/>
      <c r="Q867" s="87"/>
      <c r="R867" s="87"/>
      <c r="S867" s="87"/>
      <c r="T867" s="88"/>
      <c r="U867" s="41"/>
      <c r="V867" s="41"/>
      <c r="W867" s="41"/>
      <c r="X867" s="41"/>
      <c r="Y867" s="41"/>
      <c r="Z867" s="41"/>
      <c r="AA867" s="41"/>
      <c r="AB867" s="41"/>
      <c r="AC867" s="41"/>
      <c r="AD867" s="41"/>
      <c r="AE867" s="41"/>
      <c r="AT867" s="19" t="s">
        <v>129</v>
      </c>
      <c r="AU867" s="19" t="s">
        <v>84</v>
      </c>
    </row>
    <row r="868" s="2" customFormat="1">
      <c r="A868" s="41"/>
      <c r="B868" s="42"/>
      <c r="C868" s="43"/>
      <c r="D868" s="246" t="s">
        <v>139</v>
      </c>
      <c r="E868" s="43"/>
      <c r="F868" s="247" t="s">
        <v>1068</v>
      </c>
      <c r="G868" s="43"/>
      <c r="H868" s="43"/>
      <c r="I868" s="221"/>
      <c r="J868" s="43"/>
      <c r="K868" s="43"/>
      <c r="L868" s="47"/>
      <c r="M868" s="222"/>
      <c r="N868" s="223"/>
      <c r="O868" s="87"/>
      <c r="P868" s="87"/>
      <c r="Q868" s="87"/>
      <c r="R868" s="87"/>
      <c r="S868" s="87"/>
      <c r="T868" s="88"/>
      <c r="U868" s="41"/>
      <c r="V868" s="41"/>
      <c r="W868" s="41"/>
      <c r="X868" s="41"/>
      <c r="Y868" s="41"/>
      <c r="Z868" s="41"/>
      <c r="AA868" s="41"/>
      <c r="AB868" s="41"/>
      <c r="AC868" s="41"/>
      <c r="AD868" s="41"/>
      <c r="AE868" s="41"/>
      <c r="AT868" s="19" t="s">
        <v>139</v>
      </c>
      <c r="AU868" s="19" t="s">
        <v>84</v>
      </c>
    </row>
    <row r="869" s="13" customFormat="1">
      <c r="A869" s="13"/>
      <c r="B869" s="224"/>
      <c r="C869" s="225"/>
      <c r="D869" s="219" t="s">
        <v>130</v>
      </c>
      <c r="E869" s="226" t="s">
        <v>21</v>
      </c>
      <c r="F869" s="227" t="s">
        <v>1069</v>
      </c>
      <c r="G869" s="225"/>
      <c r="H869" s="228">
        <v>25.199999999999999</v>
      </c>
      <c r="I869" s="229"/>
      <c r="J869" s="225"/>
      <c r="K869" s="225"/>
      <c r="L869" s="230"/>
      <c r="M869" s="231"/>
      <c r="N869" s="232"/>
      <c r="O869" s="232"/>
      <c r="P869" s="232"/>
      <c r="Q869" s="232"/>
      <c r="R869" s="232"/>
      <c r="S869" s="232"/>
      <c r="T869" s="233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T869" s="234" t="s">
        <v>130</v>
      </c>
      <c r="AU869" s="234" t="s">
        <v>84</v>
      </c>
      <c r="AV869" s="13" t="s">
        <v>84</v>
      </c>
      <c r="AW869" s="13" t="s">
        <v>36</v>
      </c>
      <c r="AX869" s="13" t="s">
        <v>74</v>
      </c>
      <c r="AY869" s="234" t="s">
        <v>120</v>
      </c>
    </row>
    <row r="870" s="13" customFormat="1">
      <c r="A870" s="13"/>
      <c r="B870" s="224"/>
      <c r="C870" s="225"/>
      <c r="D870" s="219" t="s">
        <v>130</v>
      </c>
      <c r="E870" s="226" t="s">
        <v>21</v>
      </c>
      <c r="F870" s="227" t="s">
        <v>1070</v>
      </c>
      <c r="G870" s="225"/>
      <c r="H870" s="228">
        <v>16.800000000000001</v>
      </c>
      <c r="I870" s="229"/>
      <c r="J870" s="225"/>
      <c r="K870" s="225"/>
      <c r="L870" s="230"/>
      <c r="M870" s="231"/>
      <c r="N870" s="232"/>
      <c r="O870" s="232"/>
      <c r="P870" s="232"/>
      <c r="Q870" s="232"/>
      <c r="R870" s="232"/>
      <c r="S870" s="232"/>
      <c r="T870" s="233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T870" s="234" t="s">
        <v>130</v>
      </c>
      <c r="AU870" s="234" t="s">
        <v>84</v>
      </c>
      <c r="AV870" s="13" t="s">
        <v>84</v>
      </c>
      <c r="AW870" s="13" t="s">
        <v>36</v>
      </c>
      <c r="AX870" s="13" t="s">
        <v>74</v>
      </c>
      <c r="AY870" s="234" t="s">
        <v>120</v>
      </c>
    </row>
    <row r="871" s="13" customFormat="1">
      <c r="A871" s="13"/>
      <c r="B871" s="224"/>
      <c r="C871" s="225"/>
      <c r="D871" s="219" t="s">
        <v>130</v>
      </c>
      <c r="E871" s="226" t="s">
        <v>21</v>
      </c>
      <c r="F871" s="227" t="s">
        <v>1071</v>
      </c>
      <c r="G871" s="225"/>
      <c r="H871" s="228">
        <v>25.199999999999999</v>
      </c>
      <c r="I871" s="229"/>
      <c r="J871" s="225"/>
      <c r="K871" s="225"/>
      <c r="L871" s="230"/>
      <c r="M871" s="231"/>
      <c r="N871" s="232"/>
      <c r="O871" s="232"/>
      <c r="P871" s="232"/>
      <c r="Q871" s="232"/>
      <c r="R871" s="232"/>
      <c r="S871" s="232"/>
      <c r="T871" s="233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T871" s="234" t="s">
        <v>130</v>
      </c>
      <c r="AU871" s="234" t="s">
        <v>84</v>
      </c>
      <c r="AV871" s="13" t="s">
        <v>84</v>
      </c>
      <c r="AW871" s="13" t="s">
        <v>36</v>
      </c>
      <c r="AX871" s="13" t="s">
        <v>74</v>
      </c>
      <c r="AY871" s="234" t="s">
        <v>120</v>
      </c>
    </row>
    <row r="872" s="13" customFormat="1">
      <c r="A872" s="13"/>
      <c r="B872" s="224"/>
      <c r="C872" s="225"/>
      <c r="D872" s="219" t="s">
        <v>130</v>
      </c>
      <c r="E872" s="226" t="s">
        <v>21</v>
      </c>
      <c r="F872" s="227" t="s">
        <v>1072</v>
      </c>
      <c r="G872" s="225"/>
      <c r="H872" s="228">
        <v>25.199999999999999</v>
      </c>
      <c r="I872" s="229"/>
      <c r="J872" s="225"/>
      <c r="K872" s="225"/>
      <c r="L872" s="230"/>
      <c r="M872" s="231"/>
      <c r="N872" s="232"/>
      <c r="O872" s="232"/>
      <c r="P872" s="232"/>
      <c r="Q872" s="232"/>
      <c r="R872" s="232"/>
      <c r="S872" s="232"/>
      <c r="T872" s="233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  <c r="AE872" s="13"/>
      <c r="AT872" s="234" t="s">
        <v>130</v>
      </c>
      <c r="AU872" s="234" t="s">
        <v>84</v>
      </c>
      <c r="AV872" s="13" t="s">
        <v>84</v>
      </c>
      <c r="AW872" s="13" t="s">
        <v>36</v>
      </c>
      <c r="AX872" s="13" t="s">
        <v>74</v>
      </c>
      <c r="AY872" s="234" t="s">
        <v>120</v>
      </c>
    </row>
    <row r="873" s="13" customFormat="1">
      <c r="A873" s="13"/>
      <c r="B873" s="224"/>
      <c r="C873" s="225"/>
      <c r="D873" s="219" t="s">
        <v>130</v>
      </c>
      <c r="E873" s="226" t="s">
        <v>21</v>
      </c>
      <c r="F873" s="227" t="s">
        <v>1073</v>
      </c>
      <c r="G873" s="225"/>
      <c r="H873" s="228">
        <v>103.59999999999999</v>
      </c>
      <c r="I873" s="229"/>
      <c r="J873" s="225"/>
      <c r="K873" s="225"/>
      <c r="L873" s="230"/>
      <c r="M873" s="231"/>
      <c r="N873" s="232"/>
      <c r="O873" s="232"/>
      <c r="P873" s="232"/>
      <c r="Q873" s="232"/>
      <c r="R873" s="232"/>
      <c r="S873" s="232"/>
      <c r="T873" s="233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  <c r="AT873" s="234" t="s">
        <v>130</v>
      </c>
      <c r="AU873" s="234" t="s">
        <v>84</v>
      </c>
      <c r="AV873" s="13" t="s">
        <v>84</v>
      </c>
      <c r="AW873" s="13" t="s">
        <v>36</v>
      </c>
      <c r="AX873" s="13" t="s">
        <v>74</v>
      </c>
      <c r="AY873" s="234" t="s">
        <v>120</v>
      </c>
    </row>
    <row r="874" s="13" customFormat="1">
      <c r="A874" s="13"/>
      <c r="B874" s="224"/>
      <c r="C874" s="225"/>
      <c r="D874" s="219" t="s">
        <v>130</v>
      </c>
      <c r="E874" s="226" t="s">
        <v>21</v>
      </c>
      <c r="F874" s="227" t="s">
        <v>1074</v>
      </c>
      <c r="G874" s="225"/>
      <c r="H874" s="228">
        <v>59.200000000000003</v>
      </c>
      <c r="I874" s="229"/>
      <c r="J874" s="225"/>
      <c r="K874" s="225"/>
      <c r="L874" s="230"/>
      <c r="M874" s="231"/>
      <c r="N874" s="232"/>
      <c r="O874" s="232"/>
      <c r="P874" s="232"/>
      <c r="Q874" s="232"/>
      <c r="R874" s="232"/>
      <c r="S874" s="232"/>
      <c r="T874" s="233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T874" s="234" t="s">
        <v>130</v>
      </c>
      <c r="AU874" s="234" t="s">
        <v>84</v>
      </c>
      <c r="AV874" s="13" t="s">
        <v>84</v>
      </c>
      <c r="AW874" s="13" t="s">
        <v>36</v>
      </c>
      <c r="AX874" s="13" t="s">
        <v>74</v>
      </c>
      <c r="AY874" s="234" t="s">
        <v>120</v>
      </c>
    </row>
    <row r="875" s="13" customFormat="1">
      <c r="A875" s="13"/>
      <c r="B875" s="224"/>
      <c r="C875" s="225"/>
      <c r="D875" s="219" t="s">
        <v>130</v>
      </c>
      <c r="E875" s="226" t="s">
        <v>21</v>
      </c>
      <c r="F875" s="227" t="s">
        <v>1075</v>
      </c>
      <c r="G875" s="225"/>
      <c r="H875" s="228">
        <v>58.399999999999999</v>
      </c>
      <c r="I875" s="229"/>
      <c r="J875" s="225"/>
      <c r="K875" s="225"/>
      <c r="L875" s="230"/>
      <c r="M875" s="231"/>
      <c r="N875" s="232"/>
      <c r="O875" s="232"/>
      <c r="P875" s="232"/>
      <c r="Q875" s="232"/>
      <c r="R875" s="232"/>
      <c r="S875" s="232"/>
      <c r="T875" s="233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/>
      <c r="AT875" s="234" t="s">
        <v>130</v>
      </c>
      <c r="AU875" s="234" t="s">
        <v>84</v>
      </c>
      <c r="AV875" s="13" t="s">
        <v>84</v>
      </c>
      <c r="AW875" s="13" t="s">
        <v>36</v>
      </c>
      <c r="AX875" s="13" t="s">
        <v>74</v>
      </c>
      <c r="AY875" s="234" t="s">
        <v>120</v>
      </c>
    </row>
    <row r="876" s="13" customFormat="1">
      <c r="A876" s="13"/>
      <c r="B876" s="224"/>
      <c r="C876" s="225"/>
      <c r="D876" s="219" t="s">
        <v>130</v>
      </c>
      <c r="E876" s="226" t="s">
        <v>21</v>
      </c>
      <c r="F876" s="227" t="s">
        <v>1076</v>
      </c>
      <c r="G876" s="225"/>
      <c r="H876" s="228">
        <v>58.399999999999999</v>
      </c>
      <c r="I876" s="229"/>
      <c r="J876" s="225"/>
      <c r="K876" s="225"/>
      <c r="L876" s="230"/>
      <c r="M876" s="231"/>
      <c r="N876" s="232"/>
      <c r="O876" s="232"/>
      <c r="P876" s="232"/>
      <c r="Q876" s="232"/>
      <c r="R876" s="232"/>
      <c r="S876" s="232"/>
      <c r="T876" s="233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T876" s="234" t="s">
        <v>130</v>
      </c>
      <c r="AU876" s="234" t="s">
        <v>84</v>
      </c>
      <c r="AV876" s="13" t="s">
        <v>84</v>
      </c>
      <c r="AW876" s="13" t="s">
        <v>36</v>
      </c>
      <c r="AX876" s="13" t="s">
        <v>74</v>
      </c>
      <c r="AY876" s="234" t="s">
        <v>120</v>
      </c>
    </row>
    <row r="877" s="13" customFormat="1">
      <c r="A877" s="13"/>
      <c r="B877" s="224"/>
      <c r="C877" s="225"/>
      <c r="D877" s="219" t="s">
        <v>130</v>
      </c>
      <c r="E877" s="226" t="s">
        <v>21</v>
      </c>
      <c r="F877" s="227" t="s">
        <v>1077</v>
      </c>
      <c r="G877" s="225"/>
      <c r="H877" s="228">
        <v>17.800000000000001</v>
      </c>
      <c r="I877" s="229"/>
      <c r="J877" s="225"/>
      <c r="K877" s="225"/>
      <c r="L877" s="230"/>
      <c r="M877" s="231"/>
      <c r="N877" s="232"/>
      <c r="O877" s="232"/>
      <c r="P877" s="232"/>
      <c r="Q877" s="232"/>
      <c r="R877" s="232"/>
      <c r="S877" s="232"/>
      <c r="T877" s="233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T877" s="234" t="s">
        <v>130</v>
      </c>
      <c r="AU877" s="234" t="s">
        <v>84</v>
      </c>
      <c r="AV877" s="13" t="s">
        <v>84</v>
      </c>
      <c r="AW877" s="13" t="s">
        <v>36</v>
      </c>
      <c r="AX877" s="13" t="s">
        <v>74</v>
      </c>
      <c r="AY877" s="234" t="s">
        <v>120</v>
      </c>
    </row>
    <row r="878" s="13" customFormat="1">
      <c r="A878" s="13"/>
      <c r="B878" s="224"/>
      <c r="C878" s="225"/>
      <c r="D878" s="219" t="s">
        <v>130</v>
      </c>
      <c r="E878" s="226" t="s">
        <v>21</v>
      </c>
      <c r="F878" s="227" t="s">
        <v>1078</v>
      </c>
      <c r="G878" s="225"/>
      <c r="H878" s="228">
        <v>17.800000000000001</v>
      </c>
      <c r="I878" s="229"/>
      <c r="J878" s="225"/>
      <c r="K878" s="225"/>
      <c r="L878" s="230"/>
      <c r="M878" s="231"/>
      <c r="N878" s="232"/>
      <c r="O878" s="232"/>
      <c r="P878" s="232"/>
      <c r="Q878" s="232"/>
      <c r="R878" s="232"/>
      <c r="S878" s="232"/>
      <c r="T878" s="233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T878" s="234" t="s">
        <v>130</v>
      </c>
      <c r="AU878" s="234" t="s">
        <v>84</v>
      </c>
      <c r="AV878" s="13" t="s">
        <v>84</v>
      </c>
      <c r="AW878" s="13" t="s">
        <v>36</v>
      </c>
      <c r="AX878" s="13" t="s">
        <v>74</v>
      </c>
      <c r="AY878" s="234" t="s">
        <v>120</v>
      </c>
    </row>
    <row r="879" s="13" customFormat="1">
      <c r="A879" s="13"/>
      <c r="B879" s="224"/>
      <c r="C879" s="225"/>
      <c r="D879" s="219" t="s">
        <v>130</v>
      </c>
      <c r="E879" s="226" t="s">
        <v>21</v>
      </c>
      <c r="F879" s="227" t="s">
        <v>1079</v>
      </c>
      <c r="G879" s="225"/>
      <c r="H879" s="228">
        <v>160.80000000000001</v>
      </c>
      <c r="I879" s="229"/>
      <c r="J879" s="225"/>
      <c r="K879" s="225"/>
      <c r="L879" s="230"/>
      <c r="M879" s="231"/>
      <c r="N879" s="232"/>
      <c r="O879" s="232"/>
      <c r="P879" s="232"/>
      <c r="Q879" s="232"/>
      <c r="R879" s="232"/>
      <c r="S879" s="232"/>
      <c r="T879" s="233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T879" s="234" t="s">
        <v>130</v>
      </c>
      <c r="AU879" s="234" t="s">
        <v>84</v>
      </c>
      <c r="AV879" s="13" t="s">
        <v>84</v>
      </c>
      <c r="AW879" s="13" t="s">
        <v>36</v>
      </c>
      <c r="AX879" s="13" t="s">
        <v>74</v>
      </c>
      <c r="AY879" s="234" t="s">
        <v>120</v>
      </c>
    </row>
    <row r="880" s="13" customFormat="1">
      <c r="A880" s="13"/>
      <c r="B880" s="224"/>
      <c r="C880" s="225"/>
      <c r="D880" s="219" t="s">
        <v>130</v>
      </c>
      <c r="E880" s="226" t="s">
        <v>21</v>
      </c>
      <c r="F880" s="227" t="s">
        <v>1080</v>
      </c>
      <c r="G880" s="225"/>
      <c r="H880" s="228">
        <v>160.80000000000001</v>
      </c>
      <c r="I880" s="229"/>
      <c r="J880" s="225"/>
      <c r="K880" s="225"/>
      <c r="L880" s="230"/>
      <c r="M880" s="231"/>
      <c r="N880" s="232"/>
      <c r="O880" s="232"/>
      <c r="P880" s="232"/>
      <c r="Q880" s="232"/>
      <c r="R880" s="232"/>
      <c r="S880" s="232"/>
      <c r="T880" s="233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T880" s="234" t="s">
        <v>130</v>
      </c>
      <c r="AU880" s="234" t="s">
        <v>84</v>
      </c>
      <c r="AV880" s="13" t="s">
        <v>84</v>
      </c>
      <c r="AW880" s="13" t="s">
        <v>36</v>
      </c>
      <c r="AX880" s="13" t="s">
        <v>74</v>
      </c>
      <c r="AY880" s="234" t="s">
        <v>120</v>
      </c>
    </row>
    <row r="881" s="13" customFormat="1">
      <c r="A881" s="13"/>
      <c r="B881" s="224"/>
      <c r="C881" s="225"/>
      <c r="D881" s="219" t="s">
        <v>130</v>
      </c>
      <c r="E881" s="226" t="s">
        <v>21</v>
      </c>
      <c r="F881" s="227" t="s">
        <v>1081</v>
      </c>
      <c r="G881" s="225"/>
      <c r="H881" s="228">
        <v>28.399999999999999</v>
      </c>
      <c r="I881" s="229"/>
      <c r="J881" s="225"/>
      <c r="K881" s="225"/>
      <c r="L881" s="230"/>
      <c r="M881" s="231"/>
      <c r="N881" s="232"/>
      <c r="O881" s="232"/>
      <c r="P881" s="232"/>
      <c r="Q881" s="232"/>
      <c r="R881" s="232"/>
      <c r="S881" s="232"/>
      <c r="T881" s="233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T881" s="234" t="s">
        <v>130</v>
      </c>
      <c r="AU881" s="234" t="s">
        <v>84</v>
      </c>
      <c r="AV881" s="13" t="s">
        <v>84</v>
      </c>
      <c r="AW881" s="13" t="s">
        <v>36</v>
      </c>
      <c r="AX881" s="13" t="s">
        <v>74</v>
      </c>
      <c r="AY881" s="234" t="s">
        <v>120</v>
      </c>
    </row>
    <row r="882" s="13" customFormat="1">
      <c r="A882" s="13"/>
      <c r="B882" s="224"/>
      <c r="C882" s="225"/>
      <c r="D882" s="219" t="s">
        <v>130</v>
      </c>
      <c r="E882" s="226" t="s">
        <v>21</v>
      </c>
      <c r="F882" s="227" t="s">
        <v>1082</v>
      </c>
      <c r="G882" s="225"/>
      <c r="H882" s="228">
        <v>29.600000000000001</v>
      </c>
      <c r="I882" s="229"/>
      <c r="J882" s="225"/>
      <c r="K882" s="225"/>
      <c r="L882" s="230"/>
      <c r="M882" s="231"/>
      <c r="N882" s="232"/>
      <c r="O882" s="232"/>
      <c r="P882" s="232"/>
      <c r="Q882" s="232"/>
      <c r="R882" s="232"/>
      <c r="S882" s="232"/>
      <c r="T882" s="233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T882" s="234" t="s">
        <v>130</v>
      </c>
      <c r="AU882" s="234" t="s">
        <v>84</v>
      </c>
      <c r="AV882" s="13" t="s">
        <v>84</v>
      </c>
      <c r="AW882" s="13" t="s">
        <v>36</v>
      </c>
      <c r="AX882" s="13" t="s">
        <v>74</v>
      </c>
      <c r="AY882" s="234" t="s">
        <v>120</v>
      </c>
    </row>
    <row r="883" s="13" customFormat="1">
      <c r="A883" s="13"/>
      <c r="B883" s="224"/>
      <c r="C883" s="225"/>
      <c r="D883" s="219" t="s">
        <v>130</v>
      </c>
      <c r="E883" s="226" t="s">
        <v>21</v>
      </c>
      <c r="F883" s="227" t="s">
        <v>1083</v>
      </c>
      <c r="G883" s="225"/>
      <c r="H883" s="228">
        <v>28.399999999999999</v>
      </c>
      <c r="I883" s="229"/>
      <c r="J883" s="225"/>
      <c r="K883" s="225"/>
      <c r="L883" s="230"/>
      <c r="M883" s="231"/>
      <c r="N883" s="232"/>
      <c r="O883" s="232"/>
      <c r="P883" s="232"/>
      <c r="Q883" s="232"/>
      <c r="R883" s="232"/>
      <c r="S883" s="232"/>
      <c r="T883" s="233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T883" s="234" t="s">
        <v>130</v>
      </c>
      <c r="AU883" s="234" t="s">
        <v>84</v>
      </c>
      <c r="AV883" s="13" t="s">
        <v>84</v>
      </c>
      <c r="AW883" s="13" t="s">
        <v>36</v>
      </c>
      <c r="AX883" s="13" t="s">
        <v>74</v>
      </c>
      <c r="AY883" s="234" t="s">
        <v>120</v>
      </c>
    </row>
    <row r="884" s="13" customFormat="1">
      <c r="A884" s="13"/>
      <c r="B884" s="224"/>
      <c r="C884" s="225"/>
      <c r="D884" s="219" t="s">
        <v>130</v>
      </c>
      <c r="E884" s="226" t="s">
        <v>21</v>
      </c>
      <c r="F884" s="227" t="s">
        <v>1084</v>
      </c>
      <c r="G884" s="225"/>
      <c r="H884" s="228">
        <v>29.600000000000001</v>
      </c>
      <c r="I884" s="229"/>
      <c r="J884" s="225"/>
      <c r="K884" s="225"/>
      <c r="L884" s="230"/>
      <c r="M884" s="231"/>
      <c r="N884" s="232"/>
      <c r="O884" s="232"/>
      <c r="P884" s="232"/>
      <c r="Q884" s="232"/>
      <c r="R884" s="232"/>
      <c r="S884" s="232"/>
      <c r="T884" s="233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T884" s="234" t="s">
        <v>130</v>
      </c>
      <c r="AU884" s="234" t="s">
        <v>84</v>
      </c>
      <c r="AV884" s="13" t="s">
        <v>84</v>
      </c>
      <c r="AW884" s="13" t="s">
        <v>36</v>
      </c>
      <c r="AX884" s="13" t="s">
        <v>74</v>
      </c>
      <c r="AY884" s="234" t="s">
        <v>120</v>
      </c>
    </row>
    <row r="885" s="13" customFormat="1">
      <c r="A885" s="13"/>
      <c r="B885" s="224"/>
      <c r="C885" s="225"/>
      <c r="D885" s="219" t="s">
        <v>130</v>
      </c>
      <c r="E885" s="226" t="s">
        <v>21</v>
      </c>
      <c r="F885" s="227" t="s">
        <v>1085</v>
      </c>
      <c r="G885" s="225"/>
      <c r="H885" s="228">
        <v>14.800000000000001</v>
      </c>
      <c r="I885" s="229"/>
      <c r="J885" s="225"/>
      <c r="K885" s="225"/>
      <c r="L885" s="230"/>
      <c r="M885" s="231"/>
      <c r="N885" s="232"/>
      <c r="O885" s="232"/>
      <c r="P885" s="232"/>
      <c r="Q885" s="232"/>
      <c r="R885" s="232"/>
      <c r="S885" s="232"/>
      <c r="T885" s="233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T885" s="234" t="s">
        <v>130</v>
      </c>
      <c r="AU885" s="234" t="s">
        <v>84</v>
      </c>
      <c r="AV885" s="13" t="s">
        <v>84</v>
      </c>
      <c r="AW885" s="13" t="s">
        <v>36</v>
      </c>
      <c r="AX885" s="13" t="s">
        <v>74</v>
      </c>
      <c r="AY885" s="234" t="s">
        <v>120</v>
      </c>
    </row>
    <row r="886" s="13" customFormat="1">
      <c r="A886" s="13"/>
      <c r="B886" s="224"/>
      <c r="C886" s="225"/>
      <c r="D886" s="219" t="s">
        <v>130</v>
      </c>
      <c r="E886" s="226" t="s">
        <v>21</v>
      </c>
      <c r="F886" s="227" t="s">
        <v>1086</v>
      </c>
      <c r="G886" s="225"/>
      <c r="H886" s="228">
        <v>53.600000000000001</v>
      </c>
      <c r="I886" s="229"/>
      <c r="J886" s="225"/>
      <c r="K886" s="225"/>
      <c r="L886" s="230"/>
      <c r="M886" s="231"/>
      <c r="N886" s="232"/>
      <c r="O886" s="232"/>
      <c r="P886" s="232"/>
      <c r="Q886" s="232"/>
      <c r="R886" s="232"/>
      <c r="S886" s="232"/>
      <c r="T886" s="233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T886" s="234" t="s">
        <v>130</v>
      </c>
      <c r="AU886" s="234" t="s">
        <v>84</v>
      </c>
      <c r="AV886" s="13" t="s">
        <v>84</v>
      </c>
      <c r="AW886" s="13" t="s">
        <v>36</v>
      </c>
      <c r="AX886" s="13" t="s">
        <v>74</v>
      </c>
      <c r="AY886" s="234" t="s">
        <v>120</v>
      </c>
    </row>
    <row r="887" s="13" customFormat="1">
      <c r="A887" s="13"/>
      <c r="B887" s="224"/>
      <c r="C887" s="225"/>
      <c r="D887" s="219" t="s">
        <v>130</v>
      </c>
      <c r="E887" s="226" t="s">
        <v>21</v>
      </c>
      <c r="F887" s="227" t="s">
        <v>1087</v>
      </c>
      <c r="G887" s="225"/>
      <c r="H887" s="228">
        <v>24.800000000000001</v>
      </c>
      <c r="I887" s="229"/>
      <c r="J887" s="225"/>
      <c r="K887" s="225"/>
      <c r="L887" s="230"/>
      <c r="M887" s="231"/>
      <c r="N887" s="232"/>
      <c r="O887" s="232"/>
      <c r="P887" s="232"/>
      <c r="Q887" s="232"/>
      <c r="R887" s="232"/>
      <c r="S887" s="232"/>
      <c r="T887" s="233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T887" s="234" t="s">
        <v>130</v>
      </c>
      <c r="AU887" s="234" t="s">
        <v>84</v>
      </c>
      <c r="AV887" s="13" t="s">
        <v>84</v>
      </c>
      <c r="AW887" s="13" t="s">
        <v>36</v>
      </c>
      <c r="AX887" s="13" t="s">
        <v>74</v>
      </c>
      <c r="AY887" s="234" t="s">
        <v>120</v>
      </c>
    </row>
    <row r="888" s="13" customFormat="1">
      <c r="A888" s="13"/>
      <c r="B888" s="224"/>
      <c r="C888" s="225"/>
      <c r="D888" s="219" t="s">
        <v>130</v>
      </c>
      <c r="E888" s="226" t="s">
        <v>21</v>
      </c>
      <c r="F888" s="227" t="s">
        <v>1088</v>
      </c>
      <c r="G888" s="225"/>
      <c r="H888" s="228">
        <v>59.200000000000003</v>
      </c>
      <c r="I888" s="229"/>
      <c r="J888" s="225"/>
      <c r="K888" s="225"/>
      <c r="L888" s="230"/>
      <c r="M888" s="231"/>
      <c r="N888" s="232"/>
      <c r="O888" s="232"/>
      <c r="P888" s="232"/>
      <c r="Q888" s="232"/>
      <c r="R888" s="232"/>
      <c r="S888" s="232"/>
      <c r="T888" s="233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  <c r="AT888" s="234" t="s">
        <v>130</v>
      </c>
      <c r="AU888" s="234" t="s">
        <v>84</v>
      </c>
      <c r="AV888" s="13" t="s">
        <v>84</v>
      </c>
      <c r="AW888" s="13" t="s">
        <v>36</v>
      </c>
      <c r="AX888" s="13" t="s">
        <v>74</v>
      </c>
      <c r="AY888" s="234" t="s">
        <v>120</v>
      </c>
    </row>
    <row r="889" s="13" customFormat="1">
      <c r="A889" s="13"/>
      <c r="B889" s="224"/>
      <c r="C889" s="225"/>
      <c r="D889" s="219" t="s">
        <v>130</v>
      </c>
      <c r="E889" s="226" t="s">
        <v>21</v>
      </c>
      <c r="F889" s="227" t="s">
        <v>1089</v>
      </c>
      <c r="G889" s="225"/>
      <c r="H889" s="228">
        <v>59.200000000000003</v>
      </c>
      <c r="I889" s="229"/>
      <c r="J889" s="225"/>
      <c r="K889" s="225"/>
      <c r="L889" s="230"/>
      <c r="M889" s="231"/>
      <c r="N889" s="232"/>
      <c r="O889" s="232"/>
      <c r="P889" s="232"/>
      <c r="Q889" s="232"/>
      <c r="R889" s="232"/>
      <c r="S889" s="232"/>
      <c r="T889" s="233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T889" s="234" t="s">
        <v>130</v>
      </c>
      <c r="AU889" s="234" t="s">
        <v>84</v>
      </c>
      <c r="AV889" s="13" t="s">
        <v>84</v>
      </c>
      <c r="AW889" s="13" t="s">
        <v>36</v>
      </c>
      <c r="AX889" s="13" t="s">
        <v>74</v>
      </c>
      <c r="AY889" s="234" t="s">
        <v>120</v>
      </c>
    </row>
    <row r="890" s="13" customFormat="1">
      <c r="A890" s="13"/>
      <c r="B890" s="224"/>
      <c r="C890" s="225"/>
      <c r="D890" s="219" t="s">
        <v>130</v>
      </c>
      <c r="E890" s="226" t="s">
        <v>21</v>
      </c>
      <c r="F890" s="227" t="s">
        <v>1090</v>
      </c>
      <c r="G890" s="225"/>
      <c r="H890" s="228">
        <v>29.600000000000001</v>
      </c>
      <c r="I890" s="229"/>
      <c r="J890" s="225"/>
      <c r="K890" s="225"/>
      <c r="L890" s="230"/>
      <c r="M890" s="231"/>
      <c r="N890" s="232"/>
      <c r="O890" s="232"/>
      <c r="P890" s="232"/>
      <c r="Q890" s="232"/>
      <c r="R890" s="232"/>
      <c r="S890" s="232"/>
      <c r="T890" s="233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T890" s="234" t="s">
        <v>130</v>
      </c>
      <c r="AU890" s="234" t="s">
        <v>84</v>
      </c>
      <c r="AV890" s="13" t="s">
        <v>84</v>
      </c>
      <c r="AW890" s="13" t="s">
        <v>36</v>
      </c>
      <c r="AX890" s="13" t="s">
        <v>74</v>
      </c>
      <c r="AY890" s="234" t="s">
        <v>120</v>
      </c>
    </row>
    <row r="891" s="13" customFormat="1">
      <c r="A891" s="13"/>
      <c r="B891" s="224"/>
      <c r="C891" s="225"/>
      <c r="D891" s="219" t="s">
        <v>130</v>
      </c>
      <c r="E891" s="226" t="s">
        <v>21</v>
      </c>
      <c r="F891" s="227" t="s">
        <v>1091</v>
      </c>
      <c r="G891" s="225"/>
      <c r="H891" s="228">
        <v>29.600000000000001</v>
      </c>
      <c r="I891" s="229"/>
      <c r="J891" s="225"/>
      <c r="K891" s="225"/>
      <c r="L891" s="230"/>
      <c r="M891" s="231"/>
      <c r="N891" s="232"/>
      <c r="O891" s="232"/>
      <c r="P891" s="232"/>
      <c r="Q891" s="232"/>
      <c r="R891" s="232"/>
      <c r="S891" s="232"/>
      <c r="T891" s="233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T891" s="234" t="s">
        <v>130</v>
      </c>
      <c r="AU891" s="234" t="s">
        <v>84</v>
      </c>
      <c r="AV891" s="13" t="s">
        <v>84</v>
      </c>
      <c r="AW891" s="13" t="s">
        <v>36</v>
      </c>
      <c r="AX891" s="13" t="s">
        <v>74</v>
      </c>
      <c r="AY891" s="234" t="s">
        <v>120</v>
      </c>
    </row>
    <row r="892" s="13" customFormat="1">
      <c r="A892" s="13"/>
      <c r="B892" s="224"/>
      <c r="C892" s="225"/>
      <c r="D892" s="219" t="s">
        <v>130</v>
      </c>
      <c r="E892" s="226" t="s">
        <v>21</v>
      </c>
      <c r="F892" s="227" t="s">
        <v>1092</v>
      </c>
      <c r="G892" s="225"/>
      <c r="H892" s="228">
        <v>29.600000000000001</v>
      </c>
      <c r="I892" s="229"/>
      <c r="J892" s="225"/>
      <c r="K892" s="225"/>
      <c r="L892" s="230"/>
      <c r="M892" s="231"/>
      <c r="N892" s="232"/>
      <c r="O892" s="232"/>
      <c r="P892" s="232"/>
      <c r="Q892" s="232"/>
      <c r="R892" s="232"/>
      <c r="S892" s="232"/>
      <c r="T892" s="233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T892" s="234" t="s">
        <v>130</v>
      </c>
      <c r="AU892" s="234" t="s">
        <v>84</v>
      </c>
      <c r="AV892" s="13" t="s">
        <v>84</v>
      </c>
      <c r="AW892" s="13" t="s">
        <v>36</v>
      </c>
      <c r="AX892" s="13" t="s">
        <v>74</v>
      </c>
      <c r="AY892" s="234" t="s">
        <v>120</v>
      </c>
    </row>
    <row r="893" s="13" customFormat="1">
      <c r="A893" s="13"/>
      <c r="B893" s="224"/>
      <c r="C893" s="225"/>
      <c r="D893" s="219" t="s">
        <v>130</v>
      </c>
      <c r="E893" s="226" t="s">
        <v>21</v>
      </c>
      <c r="F893" s="227" t="s">
        <v>1093</v>
      </c>
      <c r="G893" s="225"/>
      <c r="H893" s="228">
        <v>29.600000000000001</v>
      </c>
      <c r="I893" s="229"/>
      <c r="J893" s="225"/>
      <c r="K893" s="225"/>
      <c r="L893" s="230"/>
      <c r="M893" s="231"/>
      <c r="N893" s="232"/>
      <c r="O893" s="232"/>
      <c r="P893" s="232"/>
      <c r="Q893" s="232"/>
      <c r="R893" s="232"/>
      <c r="S893" s="232"/>
      <c r="T893" s="233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T893" s="234" t="s">
        <v>130</v>
      </c>
      <c r="AU893" s="234" t="s">
        <v>84</v>
      </c>
      <c r="AV893" s="13" t="s">
        <v>84</v>
      </c>
      <c r="AW893" s="13" t="s">
        <v>36</v>
      </c>
      <c r="AX893" s="13" t="s">
        <v>74</v>
      </c>
      <c r="AY893" s="234" t="s">
        <v>120</v>
      </c>
    </row>
    <row r="894" s="13" customFormat="1">
      <c r="A894" s="13"/>
      <c r="B894" s="224"/>
      <c r="C894" s="225"/>
      <c r="D894" s="219" t="s">
        <v>130</v>
      </c>
      <c r="E894" s="226" t="s">
        <v>21</v>
      </c>
      <c r="F894" s="227" t="s">
        <v>1094</v>
      </c>
      <c r="G894" s="225"/>
      <c r="H894" s="228">
        <v>7.2000000000000002</v>
      </c>
      <c r="I894" s="229"/>
      <c r="J894" s="225"/>
      <c r="K894" s="225"/>
      <c r="L894" s="230"/>
      <c r="M894" s="231"/>
      <c r="N894" s="232"/>
      <c r="O894" s="232"/>
      <c r="P894" s="232"/>
      <c r="Q894" s="232"/>
      <c r="R894" s="232"/>
      <c r="S894" s="232"/>
      <c r="T894" s="233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  <c r="AE894" s="13"/>
      <c r="AT894" s="234" t="s">
        <v>130</v>
      </c>
      <c r="AU894" s="234" t="s">
        <v>84</v>
      </c>
      <c r="AV894" s="13" t="s">
        <v>84</v>
      </c>
      <c r="AW894" s="13" t="s">
        <v>36</v>
      </c>
      <c r="AX894" s="13" t="s">
        <v>74</v>
      </c>
      <c r="AY894" s="234" t="s">
        <v>120</v>
      </c>
    </row>
    <row r="895" s="13" customFormat="1">
      <c r="A895" s="13"/>
      <c r="B895" s="224"/>
      <c r="C895" s="225"/>
      <c r="D895" s="219" t="s">
        <v>130</v>
      </c>
      <c r="E895" s="226" t="s">
        <v>21</v>
      </c>
      <c r="F895" s="227" t="s">
        <v>1095</v>
      </c>
      <c r="G895" s="225"/>
      <c r="H895" s="228">
        <v>7.2000000000000002</v>
      </c>
      <c r="I895" s="229"/>
      <c r="J895" s="225"/>
      <c r="K895" s="225"/>
      <c r="L895" s="230"/>
      <c r="M895" s="231"/>
      <c r="N895" s="232"/>
      <c r="O895" s="232"/>
      <c r="P895" s="232"/>
      <c r="Q895" s="232"/>
      <c r="R895" s="232"/>
      <c r="S895" s="232"/>
      <c r="T895" s="233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T895" s="234" t="s">
        <v>130</v>
      </c>
      <c r="AU895" s="234" t="s">
        <v>84</v>
      </c>
      <c r="AV895" s="13" t="s">
        <v>84</v>
      </c>
      <c r="AW895" s="13" t="s">
        <v>36</v>
      </c>
      <c r="AX895" s="13" t="s">
        <v>74</v>
      </c>
      <c r="AY895" s="234" t="s">
        <v>120</v>
      </c>
    </row>
    <row r="896" s="13" customFormat="1">
      <c r="A896" s="13"/>
      <c r="B896" s="224"/>
      <c r="C896" s="225"/>
      <c r="D896" s="219" t="s">
        <v>130</v>
      </c>
      <c r="E896" s="226" t="s">
        <v>21</v>
      </c>
      <c r="F896" s="227" t="s">
        <v>1096</v>
      </c>
      <c r="G896" s="225"/>
      <c r="H896" s="228">
        <v>18.399999999999999</v>
      </c>
      <c r="I896" s="229"/>
      <c r="J896" s="225"/>
      <c r="K896" s="225"/>
      <c r="L896" s="230"/>
      <c r="M896" s="231"/>
      <c r="N896" s="232"/>
      <c r="O896" s="232"/>
      <c r="P896" s="232"/>
      <c r="Q896" s="232"/>
      <c r="R896" s="232"/>
      <c r="S896" s="232"/>
      <c r="T896" s="233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T896" s="234" t="s">
        <v>130</v>
      </c>
      <c r="AU896" s="234" t="s">
        <v>84</v>
      </c>
      <c r="AV896" s="13" t="s">
        <v>84</v>
      </c>
      <c r="AW896" s="13" t="s">
        <v>36</v>
      </c>
      <c r="AX896" s="13" t="s">
        <v>74</v>
      </c>
      <c r="AY896" s="234" t="s">
        <v>120</v>
      </c>
    </row>
    <row r="897" s="13" customFormat="1">
      <c r="A897" s="13"/>
      <c r="B897" s="224"/>
      <c r="C897" s="225"/>
      <c r="D897" s="219" t="s">
        <v>130</v>
      </c>
      <c r="E897" s="226" t="s">
        <v>21</v>
      </c>
      <c r="F897" s="227" t="s">
        <v>1097</v>
      </c>
      <c r="G897" s="225"/>
      <c r="H897" s="228">
        <v>18.399999999999999</v>
      </c>
      <c r="I897" s="229"/>
      <c r="J897" s="225"/>
      <c r="K897" s="225"/>
      <c r="L897" s="230"/>
      <c r="M897" s="231"/>
      <c r="N897" s="232"/>
      <c r="O897" s="232"/>
      <c r="P897" s="232"/>
      <c r="Q897" s="232"/>
      <c r="R897" s="232"/>
      <c r="S897" s="232"/>
      <c r="T897" s="233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T897" s="234" t="s">
        <v>130</v>
      </c>
      <c r="AU897" s="234" t="s">
        <v>84</v>
      </c>
      <c r="AV897" s="13" t="s">
        <v>84</v>
      </c>
      <c r="AW897" s="13" t="s">
        <v>36</v>
      </c>
      <c r="AX897" s="13" t="s">
        <v>74</v>
      </c>
      <c r="AY897" s="234" t="s">
        <v>120</v>
      </c>
    </row>
    <row r="898" s="13" customFormat="1">
      <c r="A898" s="13"/>
      <c r="B898" s="224"/>
      <c r="C898" s="225"/>
      <c r="D898" s="219" t="s">
        <v>130</v>
      </c>
      <c r="E898" s="226" t="s">
        <v>21</v>
      </c>
      <c r="F898" s="227" t="s">
        <v>1098</v>
      </c>
      <c r="G898" s="225"/>
      <c r="H898" s="228">
        <v>18.399999999999999</v>
      </c>
      <c r="I898" s="229"/>
      <c r="J898" s="225"/>
      <c r="K898" s="225"/>
      <c r="L898" s="230"/>
      <c r="M898" s="231"/>
      <c r="N898" s="232"/>
      <c r="O898" s="232"/>
      <c r="P898" s="232"/>
      <c r="Q898" s="232"/>
      <c r="R898" s="232"/>
      <c r="S898" s="232"/>
      <c r="T898" s="233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  <c r="AT898" s="234" t="s">
        <v>130</v>
      </c>
      <c r="AU898" s="234" t="s">
        <v>84</v>
      </c>
      <c r="AV898" s="13" t="s">
        <v>84</v>
      </c>
      <c r="AW898" s="13" t="s">
        <v>36</v>
      </c>
      <c r="AX898" s="13" t="s">
        <v>74</v>
      </c>
      <c r="AY898" s="234" t="s">
        <v>120</v>
      </c>
    </row>
    <row r="899" s="13" customFormat="1">
      <c r="A899" s="13"/>
      <c r="B899" s="224"/>
      <c r="C899" s="225"/>
      <c r="D899" s="219" t="s">
        <v>130</v>
      </c>
      <c r="E899" s="226" t="s">
        <v>21</v>
      </c>
      <c r="F899" s="227" t="s">
        <v>1099</v>
      </c>
      <c r="G899" s="225"/>
      <c r="H899" s="228">
        <v>151.19999999999999</v>
      </c>
      <c r="I899" s="229"/>
      <c r="J899" s="225"/>
      <c r="K899" s="225"/>
      <c r="L899" s="230"/>
      <c r="M899" s="231"/>
      <c r="N899" s="232"/>
      <c r="O899" s="232"/>
      <c r="P899" s="232"/>
      <c r="Q899" s="232"/>
      <c r="R899" s="232"/>
      <c r="S899" s="232"/>
      <c r="T899" s="233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T899" s="234" t="s">
        <v>130</v>
      </c>
      <c r="AU899" s="234" t="s">
        <v>84</v>
      </c>
      <c r="AV899" s="13" t="s">
        <v>84</v>
      </c>
      <c r="AW899" s="13" t="s">
        <v>36</v>
      </c>
      <c r="AX899" s="13" t="s">
        <v>74</v>
      </c>
      <c r="AY899" s="234" t="s">
        <v>120</v>
      </c>
    </row>
    <row r="900" s="14" customFormat="1">
      <c r="A900" s="14"/>
      <c r="B900" s="235"/>
      <c r="C900" s="236"/>
      <c r="D900" s="219" t="s">
        <v>130</v>
      </c>
      <c r="E900" s="237" t="s">
        <v>21</v>
      </c>
      <c r="F900" s="238" t="s">
        <v>133</v>
      </c>
      <c r="G900" s="236"/>
      <c r="H900" s="239">
        <v>1396</v>
      </c>
      <c r="I900" s="240"/>
      <c r="J900" s="236"/>
      <c r="K900" s="236"/>
      <c r="L900" s="241"/>
      <c r="M900" s="242"/>
      <c r="N900" s="243"/>
      <c r="O900" s="243"/>
      <c r="P900" s="243"/>
      <c r="Q900" s="243"/>
      <c r="R900" s="243"/>
      <c r="S900" s="243"/>
      <c r="T900" s="244"/>
      <c r="U900" s="14"/>
      <c r="V900" s="14"/>
      <c r="W900" s="14"/>
      <c r="X900" s="14"/>
      <c r="Y900" s="14"/>
      <c r="Z900" s="14"/>
      <c r="AA900" s="14"/>
      <c r="AB900" s="14"/>
      <c r="AC900" s="14"/>
      <c r="AD900" s="14"/>
      <c r="AE900" s="14"/>
      <c r="AT900" s="245" t="s">
        <v>130</v>
      </c>
      <c r="AU900" s="245" t="s">
        <v>84</v>
      </c>
      <c r="AV900" s="14" t="s">
        <v>127</v>
      </c>
      <c r="AW900" s="14" t="s">
        <v>36</v>
      </c>
      <c r="AX900" s="14" t="s">
        <v>79</v>
      </c>
      <c r="AY900" s="245" t="s">
        <v>120</v>
      </c>
    </row>
    <row r="901" s="13" customFormat="1">
      <c r="A901" s="13"/>
      <c r="B901" s="224"/>
      <c r="C901" s="225"/>
      <c r="D901" s="219" t="s">
        <v>130</v>
      </c>
      <c r="E901" s="225"/>
      <c r="F901" s="227" t="s">
        <v>1100</v>
      </c>
      <c r="G901" s="225"/>
      <c r="H901" s="228">
        <v>1465.8</v>
      </c>
      <c r="I901" s="229"/>
      <c r="J901" s="225"/>
      <c r="K901" s="225"/>
      <c r="L901" s="230"/>
      <c r="M901" s="231"/>
      <c r="N901" s="232"/>
      <c r="O901" s="232"/>
      <c r="P901" s="232"/>
      <c r="Q901" s="232"/>
      <c r="R901" s="232"/>
      <c r="S901" s="232"/>
      <c r="T901" s="233"/>
      <c r="U901" s="13"/>
      <c r="V901" s="13"/>
      <c r="W901" s="13"/>
      <c r="X901" s="13"/>
      <c r="Y901" s="13"/>
      <c r="Z901" s="13"/>
      <c r="AA901" s="13"/>
      <c r="AB901" s="13"/>
      <c r="AC901" s="13"/>
      <c r="AD901" s="13"/>
      <c r="AE901" s="13"/>
      <c r="AT901" s="234" t="s">
        <v>130</v>
      </c>
      <c r="AU901" s="234" t="s">
        <v>84</v>
      </c>
      <c r="AV901" s="13" t="s">
        <v>84</v>
      </c>
      <c r="AW901" s="13" t="s">
        <v>4</v>
      </c>
      <c r="AX901" s="13" t="s">
        <v>79</v>
      </c>
      <c r="AY901" s="234" t="s">
        <v>120</v>
      </c>
    </row>
    <row r="902" s="2" customFormat="1" ht="24.15" customHeight="1">
      <c r="A902" s="41"/>
      <c r="B902" s="42"/>
      <c r="C902" s="206" t="s">
        <v>1101</v>
      </c>
      <c r="D902" s="206" t="s">
        <v>123</v>
      </c>
      <c r="E902" s="207" t="s">
        <v>1102</v>
      </c>
      <c r="F902" s="208" t="s">
        <v>1103</v>
      </c>
      <c r="G902" s="209" t="s">
        <v>175</v>
      </c>
      <c r="H902" s="210">
        <v>28.184000000000001</v>
      </c>
      <c r="I902" s="211"/>
      <c r="J902" s="212">
        <f>ROUND(I902*H902,2)</f>
        <v>0</v>
      </c>
      <c r="K902" s="208" t="s">
        <v>136</v>
      </c>
      <c r="L902" s="47"/>
      <c r="M902" s="213" t="s">
        <v>21</v>
      </c>
      <c r="N902" s="214" t="s">
        <v>45</v>
      </c>
      <c r="O902" s="87"/>
      <c r="P902" s="215">
        <f>O902*H902</f>
        <v>0</v>
      </c>
      <c r="Q902" s="215">
        <v>0</v>
      </c>
      <c r="R902" s="215">
        <f>Q902*H902</f>
        <v>0</v>
      </c>
      <c r="S902" s="215">
        <v>0</v>
      </c>
      <c r="T902" s="216">
        <f>S902*H902</f>
        <v>0</v>
      </c>
      <c r="U902" s="41"/>
      <c r="V902" s="41"/>
      <c r="W902" s="41"/>
      <c r="X902" s="41"/>
      <c r="Y902" s="41"/>
      <c r="Z902" s="41"/>
      <c r="AA902" s="41"/>
      <c r="AB902" s="41"/>
      <c r="AC902" s="41"/>
      <c r="AD902" s="41"/>
      <c r="AE902" s="41"/>
      <c r="AR902" s="217" t="s">
        <v>349</v>
      </c>
      <c r="AT902" s="217" t="s">
        <v>123</v>
      </c>
      <c r="AU902" s="217" t="s">
        <v>84</v>
      </c>
      <c r="AY902" s="19" t="s">
        <v>120</v>
      </c>
      <c r="BE902" s="218">
        <f>IF(N902="základní",J902,0)</f>
        <v>0</v>
      </c>
      <c r="BF902" s="218">
        <f>IF(N902="snížená",J902,0)</f>
        <v>0</v>
      </c>
      <c r="BG902" s="218">
        <f>IF(N902="zákl. přenesená",J902,0)</f>
        <v>0</v>
      </c>
      <c r="BH902" s="218">
        <f>IF(N902="sníž. přenesená",J902,0)</f>
        <v>0</v>
      </c>
      <c r="BI902" s="218">
        <f>IF(N902="nulová",J902,0)</f>
        <v>0</v>
      </c>
      <c r="BJ902" s="19" t="s">
        <v>79</v>
      </c>
      <c r="BK902" s="218">
        <f>ROUND(I902*H902,2)</f>
        <v>0</v>
      </c>
      <c r="BL902" s="19" t="s">
        <v>349</v>
      </c>
      <c r="BM902" s="217" t="s">
        <v>1104</v>
      </c>
    </row>
    <row r="903" s="2" customFormat="1">
      <c r="A903" s="41"/>
      <c r="B903" s="42"/>
      <c r="C903" s="43"/>
      <c r="D903" s="219" t="s">
        <v>129</v>
      </c>
      <c r="E903" s="43"/>
      <c r="F903" s="220" t="s">
        <v>1105</v>
      </c>
      <c r="G903" s="43"/>
      <c r="H903" s="43"/>
      <c r="I903" s="221"/>
      <c r="J903" s="43"/>
      <c r="K903" s="43"/>
      <c r="L903" s="47"/>
      <c r="M903" s="222"/>
      <c r="N903" s="223"/>
      <c r="O903" s="87"/>
      <c r="P903" s="87"/>
      <c r="Q903" s="87"/>
      <c r="R903" s="87"/>
      <c r="S903" s="87"/>
      <c r="T903" s="88"/>
      <c r="U903" s="41"/>
      <c r="V903" s="41"/>
      <c r="W903" s="41"/>
      <c r="X903" s="41"/>
      <c r="Y903" s="41"/>
      <c r="Z903" s="41"/>
      <c r="AA903" s="41"/>
      <c r="AB903" s="41"/>
      <c r="AC903" s="41"/>
      <c r="AD903" s="41"/>
      <c r="AE903" s="41"/>
      <c r="AT903" s="19" t="s">
        <v>129</v>
      </c>
      <c r="AU903" s="19" t="s">
        <v>84</v>
      </c>
    </row>
    <row r="904" s="2" customFormat="1">
      <c r="A904" s="41"/>
      <c r="B904" s="42"/>
      <c r="C904" s="43"/>
      <c r="D904" s="246" t="s">
        <v>139</v>
      </c>
      <c r="E904" s="43"/>
      <c r="F904" s="247" t="s">
        <v>1106</v>
      </c>
      <c r="G904" s="43"/>
      <c r="H904" s="43"/>
      <c r="I904" s="221"/>
      <c r="J904" s="43"/>
      <c r="K904" s="43"/>
      <c r="L904" s="47"/>
      <c r="M904" s="222"/>
      <c r="N904" s="223"/>
      <c r="O904" s="87"/>
      <c r="P904" s="87"/>
      <c r="Q904" s="87"/>
      <c r="R904" s="87"/>
      <c r="S904" s="87"/>
      <c r="T904" s="88"/>
      <c r="U904" s="41"/>
      <c r="V904" s="41"/>
      <c r="W904" s="41"/>
      <c r="X904" s="41"/>
      <c r="Y904" s="41"/>
      <c r="Z904" s="41"/>
      <c r="AA904" s="41"/>
      <c r="AB904" s="41"/>
      <c r="AC904" s="41"/>
      <c r="AD904" s="41"/>
      <c r="AE904" s="41"/>
      <c r="AT904" s="19" t="s">
        <v>139</v>
      </c>
      <c r="AU904" s="19" t="s">
        <v>84</v>
      </c>
    </row>
    <row r="905" s="15" customFormat="1">
      <c r="A905" s="15"/>
      <c r="B905" s="248"/>
      <c r="C905" s="249"/>
      <c r="D905" s="219" t="s">
        <v>130</v>
      </c>
      <c r="E905" s="250" t="s">
        <v>21</v>
      </c>
      <c r="F905" s="251" t="s">
        <v>534</v>
      </c>
      <c r="G905" s="249"/>
      <c r="H905" s="250" t="s">
        <v>21</v>
      </c>
      <c r="I905" s="252"/>
      <c r="J905" s="249"/>
      <c r="K905" s="249"/>
      <c r="L905" s="253"/>
      <c r="M905" s="254"/>
      <c r="N905" s="255"/>
      <c r="O905" s="255"/>
      <c r="P905" s="255"/>
      <c r="Q905" s="255"/>
      <c r="R905" s="255"/>
      <c r="S905" s="255"/>
      <c r="T905" s="256"/>
      <c r="U905" s="15"/>
      <c r="V905" s="15"/>
      <c r="W905" s="15"/>
      <c r="X905" s="15"/>
      <c r="Y905" s="15"/>
      <c r="Z905" s="15"/>
      <c r="AA905" s="15"/>
      <c r="AB905" s="15"/>
      <c r="AC905" s="15"/>
      <c r="AD905" s="15"/>
      <c r="AE905" s="15"/>
      <c r="AT905" s="257" t="s">
        <v>130</v>
      </c>
      <c r="AU905" s="257" t="s">
        <v>84</v>
      </c>
      <c r="AV905" s="15" t="s">
        <v>79</v>
      </c>
      <c r="AW905" s="15" t="s">
        <v>36</v>
      </c>
      <c r="AX905" s="15" t="s">
        <v>74</v>
      </c>
      <c r="AY905" s="257" t="s">
        <v>120</v>
      </c>
    </row>
    <row r="906" s="13" customFormat="1">
      <c r="A906" s="13"/>
      <c r="B906" s="224"/>
      <c r="C906" s="225"/>
      <c r="D906" s="219" t="s">
        <v>130</v>
      </c>
      <c r="E906" s="226" t="s">
        <v>21</v>
      </c>
      <c r="F906" s="227" t="s">
        <v>535</v>
      </c>
      <c r="G906" s="225"/>
      <c r="H906" s="228">
        <v>28.184000000000001</v>
      </c>
      <c r="I906" s="229"/>
      <c r="J906" s="225"/>
      <c r="K906" s="225"/>
      <c r="L906" s="230"/>
      <c r="M906" s="231"/>
      <c r="N906" s="232"/>
      <c r="O906" s="232"/>
      <c r="P906" s="232"/>
      <c r="Q906" s="232"/>
      <c r="R906" s="232"/>
      <c r="S906" s="232"/>
      <c r="T906" s="233"/>
      <c r="U906" s="13"/>
      <c r="V906" s="13"/>
      <c r="W906" s="13"/>
      <c r="X906" s="13"/>
      <c r="Y906" s="13"/>
      <c r="Z906" s="13"/>
      <c r="AA906" s="13"/>
      <c r="AB906" s="13"/>
      <c r="AC906" s="13"/>
      <c r="AD906" s="13"/>
      <c r="AE906" s="13"/>
      <c r="AT906" s="234" t="s">
        <v>130</v>
      </c>
      <c r="AU906" s="234" t="s">
        <v>84</v>
      </c>
      <c r="AV906" s="13" t="s">
        <v>84</v>
      </c>
      <c r="AW906" s="13" t="s">
        <v>36</v>
      </c>
      <c r="AX906" s="13" t="s">
        <v>74</v>
      </c>
      <c r="AY906" s="234" t="s">
        <v>120</v>
      </c>
    </row>
    <row r="907" s="14" customFormat="1">
      <c r="A907" s="14"/>
      <c r="B907" s="235"/>
      <c r="C907" s="236"/>
      <c r="D907" s="219" t="s">
        <v>130</v>
      </c>
      <c r="E907" s="237" t="s">
        <v>21</v>
      </c>
      <c r="F907" s="238" t="s">
        <v>133</v>
      </c>
      <c r="G907" s="236"/>
      <c r="H907" s="239">
        <v>28.184000000000001</v>
      </c>
      <c r="I907" s="240"/>
      <c r="J907" s="236"/>
      <c r="K907" s="236"/>
      <c r="L907" s="241"/>
      <c r="M907" s="242"/>
      <c r="N907" s="243"/>
      <c r="O907" s="243"/>
      <c r="P907" s="243"/>
      <c r="Q907" s="243"/>
      <c r="R907" s="243"/>
      <c r="S907" s="243"/>
      <c r="T907" s="244"/>
      <c r="U907" s="14"/>
      <c r="V907" s="14"/>
      <c r="W907" s="14"/>
      <c r="X907" s="14"/>
      <c r="Y907" s="14"/>
      <c r="Z907" s="14"/>
      <c r="AA907" s="14"/>
      <c r="AB907" s="14"/>
      <c r="AC907" s="14"/>
      <c r="AD907" s="14"/>
      <c r="AE907" s="14"/>
      <c r="AT907" s="245" t="s">
        <v>130</v>
      </c>
      <c r="AU907" s="245" t="s">
        <v>84</v>
      </c>
      <c r="AV907" s="14" t="s">
        <v>127</v>
      </c>
      <c r="AW907" s="14" t="s">
        <v>36</v>
      </c>
      <c r="AX907" s="14" t="s">
        <v>79</v>
      </c>
      <c r="AY907" s="245" t="s">
        <v>120</v>
      </c>
    </row>
    <row r="908" s="2" customFormat="1" ht="16.5" customHeight="1">
      <c r="A908" s="41"/>
      <c r="B908" s="42"/>
      <c r="C908" s="258" t="s">
        <v>1107</v>
      </c>
      <c r="D908" s="258" t="s">
        <v>205</v>
      </c>
      <c r="E908" s="259" t="s">
        <v>1059</v>
      </c>
      <c r="F908" s="260" t="s">
        <v>1060</v>
      </c>
      <c r="G908" s="261" t="s">
        <v>175</v>
      </c>
      <c r="H908" s="262">
        <v>29.593</v>
      </c>
      <c r="I908" s="263"/>
      <c r="J908" s="264">
        <f>ROUND(I908*H908,2)</f>
        <v>0</v>
      </c>
      <c r="K908" s="260" t="s">
        <v>136</v>
      </c>
      <c r="L908" s="265"/>
      <c r="M908" s="266" t="s">
        <v>21</v>
      </c>
      <c r="N908" s="267" t="s">
        <v>45</v>
      </c>
      <c r="O908" s="87"/>
      <c r="P908" s="215">
        <f>O908*H908</f>
        <v>0</v>
      </c>
      <c r="Q908" s="215">
        <v>0</v>
      </c>
      <c r="R908" s="215">
        <f>Q908*H908</f>
        <v>0</v>
      </c>
      <c r="S908" s="215">
        <v>0</v>
      </c>
      <c r="T908" s="216">
        <f>S908*H908</f>
        <v>0</v>
      </c>
      <c r="U908" s="41"/>
      <c r="V908" s="41"/>
      <c r="W908" s="41"/>
      <c r="X908" s="41"/>
      <c r="Y908" s="41"/>
      <c r="Z908" s="41"/>
      <c r="AA908" s="41"/>
      <c r="AB908" s="41"/>
      <c r="AC908" s="41"/>
      <c r="AD908" s="41"/>
      <c r="AE908" s="41"/>
      <c r="AR908" s="217" t="s">
        <v>467</v>
      </c>
      <c r="AT908" s="217" t="s">
        <v>205</v>
      </c>
      <c r="AU908" s="217" t="s">
        <v>84</v>
      </c>
      <c r="AY908" s="19" t="s">
        <v>120</v>
      </c>
      <c r="BE908" s="218">
        <f>IF(N908="základní",J908,0)</f>
        <v>0</v>
      </c>
      <c r="BF908" s="218">
        <f>IF(N908="snížená",J908,0)</f>
        <v>0</v>
      </c>
      <c r="BG908" s="218">
        <f>IF(N908="zákl. přenesená",J908,0)</f>
        <v>0</v>
      </c>
      <c r="BH908" s="218">
        <f>IF(N908="sníž. přenesená",J908,0)</f>
        <v>0</v>
      </c>
      <c r="BI908" s="218">
        <f>IF(N908="nulová",J908,0)</f>
        <v>0</v>
      </c>
      <c r="BJ908" s="19" t="s">
        <v>79</v>
      </c>
      <c r="BK908" s="218">
        <f>ROUND(I908*H908,2)</f>
        <v>0</v>
      </c>
      <c r="BL908" s="19" t="s">
        <v>349</v>
      </c>
      <c r="BM908" s="217" t="s">
        <v>1108</v>
      </c>
    </row>
    <row r="909" s="2" customFormat="1">
      <c r="A909" s="41"/>
      <c r="B909" s="42"/>
      <c r="C909" s="43"/>
      <c r="D909" s="219" t="s">
        <v>129</v>
      </c>
      <c r="E909" s="43"/>
      <c r="F909" s="220" t="s">
        <v>1060</v>
      </c>
      <c r="G909" s="43"/>
      <c r="H909" s="43"/>
      <c r="I909" s="221"/>
      <c r="J909" s="43"/>
      <c r="K909" s="43"/>
      <c r="L909" s="47"/>
      <c r="M909" s="222"/>
      <c r="N909" s="223"/>
      <c r="O909" s="87"/>
      <c r="P909" s="87"/>
      <c r="Q909" s="87"/>
      <c r="R909" s="87"/>
      <c r="S909" s="87"/>
      <c r="T909" s="88"/>
      <c r="U909" s="41"/>
      <c r="V909" s="41"/>
      <c r="W909" s="41"/>
      <c r="X909" s="41"/>
      <c r="Y909" s="41"/>
      <c r="Z909" s="41"/>
      <c r="AA909" s="41"/>
      <c r="AB909" s="41"/>
      <c r="AC909" s="41"/>
      <c r="AD909" s="41"/>
      <c r="AE909" s="41"/>
      <c r="AT909" s="19" t="s">
        <v>129</v>
      </c>
      <c r="AU909" s="19" t="s">
        <v>84</v>
      </c>
    </row>
    <row r="910" s="2" customFormat="1">
      <c r="A910" s="41"/>
      <c r="B910" s="42"/>
      <c r="C910" s="43"/>
      <c r="D910" s="246" t="s">
        <v>139</v>
      </c>
      <c r="E910" s="43"/>
      <c r="F910" s="247" t="s">
        <v>1062</v>
      </c>
      <c r="G910" s="43"/>
      <c r="H910" s="43"/>
      <c r="I910" s="221"/>
      <c r="J910" s="43"/>
      <c r="K910" s="43"/>
      <c r="L910" s="47"/>
      <c r="M910" s="222"/>
      <c r="N910" s="223"/>
      <c r="O910" s="87"/>
      <c r="P910" s="87"/>
      <c r="Q910" s="87"/>
      <c r="R910" s="87"/>
      <c r="S910" s="87"/>
      <c r="T910" s="88"/>
      <c r="U910" s="41"/>
      <c r="V910" s="41"/>
      <c r="W910" s="41"/>
      <c r="X910" s="41"/>
      <c r="Y910" s="41"/>
      <c r="Z910" s="41"/>
      <c r="AA910" s="41"/>
      <c r="AB910" s="41"/>
      <c r="AC910" s="41"/>
      <c r="AD910" s="41"/>
      <c r="AE910" s="41"/>
      <c r="AT910" s="19" t="s">
        <v>139</v>
      </c>
      <c r="AU910" s="19" t="s">
        <v>84</v>
      </c>
    </row>
    <row r="911" s="13" customFormat="1">
      <c r="A911" s="13"/>
      <c r="B911" s="224"/>
      <c r="C911" s="225"/>
      <c r="D911" s="219" t="s">
        <v>130</v>
      </c>
      <c r="E911" s="225"/>
      <c r="F911" s="227" t="s">
        <v>1109</v>
      </c>
      <c r="G911" s="225"/>
      <c r="H911" s="228">
        <v>29.593</v>
      </c>
      <c r="I911" s="229"/>
      <c r="J911" s="225"/>
      <c r="K911" s="225"/>
      <c r="L911" s="230"/>
      <c r="M911" s="231"/>
      <c r="N911" s="232"/>
      <c r="O911" s="232"/>
      <c r="P911" s="232"/>
      <c r="Q911" s="232"/>
      <c r="R911" s="232"/>
      <c r="S911" s="232"/>
      <c r="T911" s="233"/>
      <c r="U911" s="13"/>
      <c r="V911" s="13"/>
      <c r="W911" s="13"/>
      <c r="X911" s="13"/>
      <c r="Y911" s="13"/>
      <c r="Z911" s="13"/>
      <c r="AA911" s="13"/>
      <c r="AB911" s="13"/>
      <c r="AC911" s="13"/>
      <c r="AD911" s="13"/>
      <c r="AE911" s="13"/>
      <c r="AT911" s="234" t="s">
        <v>130</v>
      </c>
      <c r="AU911" s="234" t="s">
        <v>84</v>
      </c>
      <c r="AV911" s="13" t="s">
        <v>84</v>
      </c>
      <c r="AW911" s="13" t="s">
        <v>4</v>
      </c>
      <c r="AX911" s="13" t="s">
        <v>79</v>
      </c>
      <c r="AY911" s="234" t="s">
        <v>120</v>
      </c>
    </row>
    <row r="912" s="2" customFormat="1" ht="21.75" customHeight="1">
      <c r="A912" s="41"/>
      <c r="B912" s="42"/>
      <c r="C912" s="258" t="s">
        <v>1110</v>
      </c>
      <c r="D912" s="258" t="s">
        <v>205</v>
      </c>
      <c r="E912" s="259" t="s">
        <v>1065</v>
      </c>
      <c r="F912" s="260" t="s">
        <v>1066</v>
      </c>
      <c r="G912" s="261" t="s">
        <v>126</v>
      </c>
      <c r="H912" s="262">
        <v>472.5</v>
      </c>
      <c r="I912" s="263"/>
      <c r="J912" s="264">
        <f>ROUND(I912*H912,2)</f>
        <v>0</v>
      </c>
      <c r="K912" s="260" t="s">
        <v>136</v>
      </c>
      <c r="L912" s="265"/>
      <c r="M912" s="266" t="s">
        <v>21</v>
      </c>
      <c r="N912" s="267" t="s">
        <v>45</v>
      </c>
      <c r="O912" s="87"/>
      <c r="P912" s="215">
        <f>O912*H912</f>
        <v>0</v>
      </c>
      <c r="Q912" s="215">
        <v>0</v>
      </c>
      <c r="R912" s="215">
        <f>Q912*H912</f>
        <v>0</v>
      </c>
      <c r="S912" s="215">
        <v>0</v>
      </c>
      <c r="T912" s="216">
        <f>S912*H912</f>
        <v>0</v>
      </c>
      <c r="U912" s="41"/>
      <c r="V912" s="41"/>
      <c r="W912" s="41"/>
      <c r="X912" s="41"/>
      <c r="Y912" s="41"/>
      <c r="Z912" s="41"/>
      <c r="AA912" s="41"/>
      <c r="AB912" s="41"/>
      <c r="AC912" s="41"/>
      <c r="AD912" s="41"/>
      <c r="AE912" s="41"/>
      <c r="AR912" s="217" t="s">
        <v>467</v>
      </c>
      <c r="AT912" s="217" t="s">
        <v>205</v>
      </c>
      <c r="AU912" s="217" t="s">
        <v>84</v>
      </c>
      <c r="AY912" s="19" t="s">
        <v>120</v>
      </c>
      <c r="BE912" s="218">
        <f>IF(N912="základní",J912,0)</f>
        <v>0</v>
      </c>
      <c r="BF912" s="218">
        <f>IF(N912="snížená",J912,0)</f>
        <v>0</v>
      </c>
      <c r="BG912" s="218">
        <f>IF(N912="zákl. přenesená",J912,0)</f>
        <v>0</v>
      </c>
      <c r="BH912" s="218">
        <f>IF(N912="sníž. přenesená",J912,0)</f>
        <v>0</v>
      </c>
      <c r="BI912" s="218">
        <f>IF(N912="nulová",J912,0)</f>
        <v>0</v>
      </c>
      <c r="BJ912" s="19" t="s">
        <v>79</v>
      </c>
      <c r="BK912" s="218">
        <f>ROUND(I912*H912,2)</f>
        <v>0</v>
      </c>
      <c r="BL912" s="19" t="s">
        <v>349</v>
      </c>
      <c r="BM912" s="217" t="s">
        <v>1111</v>
      </c>
    </row>
    <row r="913" s="2" customFormat="1">
      <c r="A913" s="41"/>
      <c r="B913" s="42"/>
      <c r="C913" s="43"/>
      <c r="D913" s="219" t="s">
        <v>129</v>
      </c>
      <c r="E913" s="43"/>
      <c r="F913" s="220" t="s">
        <v>1066</v>
      </c>
      <c r="G913" s="43"/>
      <c r="H913" s="43"/>
      <c r="I913" s="221"/>
      <c r="J913" s="43"/>
      <c r="K913" s="43"/>
      <c r="L913" s="47"/>
      <c r="M913" s="222"/>
      <c r="N913" s="223"/>
      <c r="O913" s="87"/>
      <c r="P913" s="87"/>
      <c r="Q913" s="87"/>
      <c r="R913" s="87"/>
      <c r="S913" s="87"/>
      <c r="T913" s="88"/>
      <c r="U913" s="41"/>
      <c r="V913" s="41"/>
      <c r="W913" s="41"/>
      <c r="X913" s="41"/>
      <c r="Y913" s="41"/>
      <c r="Z913" s="41"/>
      <c r="AA913" s="41"/>
      <c r="AB913" s="41"/>
      <c r="AC913" s="41"/>
      <c r="AD913" s="41"/>
      <c r="AE913" s="41"/>
      <c r="AT913" s="19" t="s">
        <v>129</v>
      </c>
      <c r="AU913" s="19" t="s">
        <v>84</v>
      </c>
    </row>
    <row r="914" s="2" customFormat="1">
      <c r="A914" s="41"/>
      <c r="B914" s="42"/>
      <c r="C914" s="43"/>
      <c r="D914" s="246" t="s">
        <v>139</v>
      </c>
      <c r="E914" s="43"/>
      <c r="F914" s="247" t="s">
        <v>1068</v>
      </c>
      <c r="G914" s="43"/>
      <c r="H914" s="43"/>
      <c r="I914" s="221"/>
      <c r="J914" s="43"/>
      <c r="K914" s="43"/>
      <c r="L914" s="47"/>
      <c r="M914" s="222"/>
      <c r="N914" s="223"/>
      <c r="O914" s="87"/>
      <c r="P914" s="87"/>
      <c r="Q914" s="87"/>
      <c r="R914" s="87"/>
      <c r="S914" s="87"/>
      <c r="T914" s="88"/>
      <c r="U914" s="41"/>
      <c r="V914" s="41"/>
      <c r="W914" s="41"/>
      <c r="X914" s="41"/>
      <c r="Y914" s="41"/>
      <c r="Z914" s="41"/>
      <c r="AA914" s="41"/>
      <c r="AB914" s="41"/>
      <c r="AC914" s="41"/>
      <c r="AD914" s="41"/>
      <c r="AE914" s="41"/>
      <c r="AT914" s="19" t="s">
        <v>139</v>
      </c>
      <c r="AU914" s="19" t="s">
        <v>84</v>
      </c>
    </row>
    <row r="915" s="13" customFormat="1">
      <c r="A915" s="13"/>
      <c r="B915" s="224"/>
      <c r="C915" s="225"/>
      <c r="D915" s="219" t="s">
        <v>130</v>
      </c>
      <c r="E915" s="225"/>
      <c r="F915" s="227" t="s">
        <v>1112</v>
      </c>
      <c r="G915" s="225"/>
      <c r="H915" s="228">
        <v>472.5</v>
      </c>
      <c r="I915" s="229"/>
      <c r="J915" s="225"/>
      <c r="K915" s="225"/>
      <c r="L915" s="230"/>
      <c r="M915" s="231"/>
      <c r="N915" s="232"/>
      <c r="O915" s="232"/>
      <c r="P915" s="232"/>
      <c r="Q915" s="232"/>
      <c r="R915" s="232"/>
      <c r="S915" s="232"/>
      <c r="T915" s="233"/>
      <c r="U915" s="13"/>
      <c r="V915" s="13"/>
      <c r="W915" s="13"/>
      <c r="X915" s="13"/>
      <c r="Y915" s="13"/>
      <c r="Z915" s="13"/>
      <c r="AA915" s="13"/>
      <c r="AB915" s="13"/>
      <c r="AC915" s="13"/>
      <c r="AD915" s="13"/>
      <c r="AE915" s="13"/>
      <c r="AT915" s="234" t="s">
        <v>130</v>
      </c>
      <c r="AU915" s="234" t="s">
        <v>84</v>
      </c>
      <c r="AV915" s="13" t="s">
        <v>84</v>
      </c>
      <c r="AW915" s="13" t="s">
        <v>4</v>
      </c>
      <c r="AX915" s="13" t="s">
        <v>79</v>
      </c>
      <c r="AY915" s="234" t="s">
        <v>120</v>
      </c>
    </row>
    <row r="916" s="2" customFormat="1" ht="24.15" customHeight="1">
      <c r="A916" s="41"/>
      <c r="B916" s="42"/>
      <c r="C916" s="206" t="s">
        <v>1113</v>
      </c>
      <c r="D916" s="206" t="s">
        <v>123</v>
      </c>
      <c r="E916" s="207" t="s">
        <v>1114</v>
      </c>
      <c r="F916" s="208" t="s">
        <v>1115</v>
      </c>
      <c r="G916" s="209" t="s">
        <v>175</v>
      </c>
      <c r="H916" s="210">
        <v>18.239999999999998</v>
      </c>
      <c r="I916" s="211"/>
      <c r="J916" s="212">
        <f>ROUND(I916*H916,2)</f>
        <v>0</v>
      </c>
      <c r="K916" s="208" t="s">
        <v>136</v>
      </c>
      <c r="L916" s="47"/>
      <c r="M916" s="213" t="s">
        <v>21</v>
      </c>
      <c r="N916" s="214" t="s">
        <v>45</v>
      </c>
      <c r="O916" s="87"/>
      <c r="P916" s="215">
        <f>O916*H916</f>
        <v>0</v>
      </c>
      <c r="Q916" s="215">
        <v>0.00020000000000000001</v>
      </c>
      <c r="R916" s="215">
        <f>Q916*H916</f>
        <v>0.0036479999999999998</v>
      </c>
      <c r="S916" s="215">
        <v>0</v>
      </c>
      <c r="T916" s="216">
        <f>S916*H916</f>
        <v>0</v>
      </c>
      <c r="U916" s="41"/>
      <c r="V916" s="41"/>
      <c r="W916" s="41"/>
      <c r="X916" s="41"/>
      <c r="Y916" s="41"/>
      <c r="Z916" s="41"/>
      <c r="AA916" s="41"/>
      <c r="AB916" s="41"/>
      <c r="AC916" s="41"/>
      <c r="AD916" s="41"/>
      <c r="AE916" s="41"/>
      <c r="AR916" s="217" t="s">
        <v>349</v>
      </c>
      <c r="AT916" s="217" t="s">
        <v>123</v>
      </c>
      <c r="AU916" s="217" t="s">
        <v>84</v>
      </c>
      <c r="AY916" s="19" t="s">
        <v>120</v>
      </c>
      <c r="BE916" s="218">
        <f>IF(N916="základní",J916,0)</f>
        <v>0</v>
      </c>
      <c r="BF916" s="218">
        <f>IF(N916="snížená",J916,0)</f>
        <v>0</v>
      </c>
      <c r="BG916" s="218">
        <f>IF(N916="zákl. přenesená",J916,0)</f>
        <v>0</v>
      </c>
      <c r="BH916" s="218">
        <f>IF(N916="sníž. přenesená",J916,0)</f>
        <v>0</v>
      </c>
      <c r="BI916" s="218">
        <f>IF(N916="nulová",J916,0)</f>
        <v>0</v>
      </c>
      <c r="BJ916" s="19" t="s">
        <v>79</v>
      </c>
      <c r="BK916" s="218">
        <f>ROUND(I916*H916,2)</f>
        <v>0</v>
      </c>
      <c r="BL916" s="19" t="s">
        <v>349</v>
      </c>
      <c r="BM916" s="217" t="s">
        <v>1116</v>
      </c>
    </row>
    <row r="917" s="2" customFormat="1">
      <c r="A917" s="41"/>
      <c r="B917" s="42"/>
      <c r="C917" s="43"/>
      <c r="D917" s="219" t="s">
        <v>129</v>
      </c>
      <c r="E917" s="43"/>
      <c r="F917" s="220" t="s">
        <v>1117</v>
      </c>
      <c r="G917" s="43"/>
      <c r="H917" s="43"/>
      <c r="I917" s="221"/>
      <c r="J917" s="43"/>
      <c r="K917" s="43"/>
      <c r="L917" s="47"/>
      <c r="M917" s="222"/>
      <c r="N917" s="223"/>
      <c r="O917" s="87"/>
      <c r="P917" s="87"/>
      <c r="Q917" s="87"/>
      <c r="R917" s="87"/>
      <c r="S917" s="87"/>
      <c r="T917" s="88"/>
      <c r="U917" s="41"/>
      <c r="V917" s="41"/>
      <c r="W917" s="41"/>
      <c r="X917" s="41"/>
      <c r="Y917" s="41"/>
      <c r="Z917" s="41"/>
      <c r="AA917" s="41"/>
      <c r="AB917" s="41"/>
      <c r="AC917" s="41"/>
      <c r="AD917" s="41"/>
      <c r="AE917" s="41"/>
      <c r="AT917" s="19" t="s">
        <v>129</v>
      </c>
      <c r="AU917" s="19" t="s">
        <v>84</v>
      </c>
    </row>
    <row r="918" s="2" customFormat="1">
      <c r="A918" s="41"/>
      <c r="B918" s="42"/>
      <c r="C918" s="43"/>
      <c r="D918" s="246" t="s">
        <v>139</v>
      </c>
      <c r="E918" s="43"/>
      <c r="F918" s="247" t="s">
        <v>1118</v>
      </c>
      <c r="G918" s="43"/>
      <c r="H918" s="43"/>
      <c r="I918" s="221"/>
      <c r="J918" s="43"/>
      <c r="K918" s="43"/>
      <c r="L918" s="47"/>
      <c r="M918" s="222"/>
      <c r="N918" s="223"/>
      <c r="O918" s="87"/>
      <c r="P918" s="87"/>
      <c r="Q918" s="87"/>
      <c r="R918" s="87"/>
      <c r="S918" s="87"/>
      <c r="T918" s="88"/>
      <c r="U918" s="41"/>
      <c r="V918" s="41"/>
      <c r="W918" s="41"/>
      <c r="X918" s="41"/>
      <c r="Y918" s="41"/>
      <c r="Z918" s="41"/>
      <c r="AA918" s="41"/>
      <c r="AB918" s="41"/>
      <c r="AC918" s="41"/>
      <c r="AD918" s="41"/>
      <c r="AE918" s="41"/>
      <c r="AT918" s="19" t="s">
        <v>139</v>
      </c>
      <c r="AU918" s="19" t="s">
        <v>84</v>
      </c>
    </row>
    <row r="919" s="13" customFormat="1">
      <c r="A919" s="13"/>
      <c r="B919" s="224"/>
      <c r="C919" s="225"/>
      <c r="D919" s="219" t="s">
        <v>130</v>
      </c>
      <c r="E919" s="226" t="s">
        <v>21</v>
      </c>
      <c r="F919" s="227" t="s">
        <v>1119</v>
      </c>
      <c r="G919" s="225"/>
      <c r="H919" s="228">
        <v>18.239999999999998</v>
      </c>
      <c r="I919" s="229"/>
      <c r="J919" s="225"/>
      <c r="K919" s="225"/>
      <c r="L919" s="230"/>
      <c r="M919" s="231"/>
      <c r="N919" s="232"/>
      <c r="O919" s="232"/>
      <c r="P919" s="232"/>
      <c r="Q919" s="232"/>
      <c r="R919" s="232"/>
      <c r="S919" s="232"/>
      <c r="T919" s="233"/>
      <c r="U919" s="13"/>
      <c r="V919" s="13"/>
      <c r="W919" s="13"/>
      <c r="X919" s="13"/>
      <c r="Y919" s="13"/>
      <c r="Z919" s="13"/>
      <c r="AA919" s="13"/>
      <c r="AB919" s="13"/>
      <c r="AC919" s="13"/>
      <c r="AD919" s="13"/>
      <c r="AE919" s="13"/>
      <c r="AT919" s="234" t="s">
        <v>130</v>
      </c>
      <c r="AU919" s="234" t="s">
        <v>84</v>
      </c>
      <c r="AV919" s="13" t="s">
        <v>84</v>
      </c>
      <c r="AW919" s="13" t="s">
        <v>36</v>
      </c>
      <c r="AX919" s="13" t="s">
        <v>79</v>
      </c>
      <c r="AY919" s="234" t="s">
        <v>120</v>
      </c>
    </row>
    <row r="920" s="2" customFormat="1" ht="24.15" customHeight="1">
      <c r="A920" s="41"/>
      <c r="B920" s="42"/>
      <c r="C920" s="206" t="s">
        <v>1120</v>
      </c>
      <c r="D920" s="206" t="s">
        <v>123</v>
      </c>
      <c r="E920" s="207" t="s">
        <v>1121</v>
      </c>
      <c r="F920" s="208" t="s">
        <v>1122</v>
      </c>
      <c r="G920" s="209" t="s">
        <v>175</v>
      </c>
      <c r="H920" s="210">
        <v>18.239999999999998</v>
      </c>
      <c r="I920" s="211"/>
      <c r="J920" s="212">
        <f>ROUND(I920*H920,2)</f>
        <v>0</v>
      </c>
      <c r="K920" s="208" t="s">
        <v>136</v>
      </c>
      <c r="L920" s="47"/>
      <c r="M920" s="213" t="s">
        <v>21</v>
      </c>
      <c r="N920" s="214" t="s">
        <v>45</v>
      </c>
      <c r="O920" s="87"/>
      <c r="P920" s="215">
        <f>O920*H920</f>
        <v>0</v>
      </c>
      <c r="Q920" s="215">
        <v>0.00029</v>
      </c>
      <c r="R920" s="215">
        <f>Q920*H920</f>
        <v>0.0052895999999999993</v>
      </c>
      <c r="S920" s="215">
        <v>0</v>
      </c>
      <c r="T920" s="216">
        <f>S920*H920</f>
        <v>0</v>
      </c>
      <c r="U920" s="41"/>
      <c r="V920" s="41"/>
      <c r="W920" s="41"/>
      <c r="X920" s="41"/>
      <c r="Y920" s="41"/>
      <c r="Z920" s="41"/>
      <c r="AA920" s="41"/>
      <c r="AB920" s="41"/>
      <c r="AC920" s="41"/>
      <c r="AD920" s="41"/>
      <c r="AE920" s="41"/>
      <c r="AR920" s="217" t="s">
        <v>349</v>
      </c>
      <c r="AT920" s="217" t="s">
        <v>123</v>
      </c>
      <c r="AU920" s="217" t="s">
        <v>84</v>
      </c>
      <c r="AY920" s="19" t="s">
        <v>120</v>
      </c>
      <c r="BE920" s="218">
        <f>IF(N920="základní",J920,0)</f>
        <v>0</v>
      </c>
      <c r="BF920" s="218">
        <f>IF(N920="snížená",J920,0)</f>
        <v>0</v>
      </c>
      <c r="BG920" s="218">
        <f>IF(N920="zákl. přenesená",J920,0)</f>
        <v>0</v>
      </c>
      <c r="BH920" s="218">
        <f>IF(N920="sníž. přenesená",J920,0)</f>
        <v>0</v>
      </c>
      <c r="BI920" s="218">
        <f>IF(N920="nulová",J920,0)</f>
        <v>0</v>
      </c>
      <c r="BJ920" s="19" t="s">
        <v>79</v>
      </c>
      <c r="BK920" s="218">
        <f>ROUND(I920*H920,2)</f>
        <v>0</v>
      </c>
      <c r="BL920" s="19" t="s">
        <v>349</v>
      </c>
      <c r="BM920" s="217" t="s">
        <v>1123</v>
      </c>
    </row>
    <row r="921" s="2" customFormat="1">
      <c r="A921" s="41"/>
      <c r="B921" s="42"/>
      <c r="C921" s="43"/>
      <c r="D921" s="219" t="s">
        <v>129</v>
      </c>
      <c r="E921" s="43"/>
      <c r="F921" s="220" t="s">
        <v>1124</v>
      </c>
      <c r="G921" s="43"/>
      <c r="H921" s="43"/>
      <c r="I921" s="221"/>
      <c r="J921" s="43"/>
      <c r="K921" s="43"/>
      <c r="L921" s="47"/>
      <c r="M921" s="222"/>
      <c r="N921" s="223"/>
      <c r="O921" s="87"/>
      <c r="P921" s="87"/>
      <c r="Q921" s="87"/>
      <c r="R921" s="87"/>
      <c r="S921" s="87"/>
      <c r="T921" s="88"/>
      <c r="U921" s="41"/>
      <c r="V921" s="41"/>
      <c r="W921" s="41"/>
      <c r="X921" s="41"/>
      <c r="Y921" s="41"/>
      <c r="Z921" s="41"/>
      <c r="AA921" s="41"/>
      <c r="AB921" s="41"/>
      <c r="AC921" s="41"/>
      <c r="AD921" s="41"/>
      <c r="AE921" s="41"/>
      <c r="AT921" s="19" t="s">
        <v>129</v>
      </c>
      <c r="AU921" s="19" t="s">
        <v>84</v>
      </c>
    </row>
    <row r="922" s="2" customFormat="1">
      <c r="A922" s="41"/>
      <c r="B922" s="42"/>
      <c r="C922" s="43"/>
      <c r="D922" s="246" t="s">
        <v>139</v>
      </c>
      <c r="E922" s="43"/>
      <c r="F922" s="247" t="s">
        <v>1125</v>
      </c>
      <c r="G922" s="43"/>
      <c r="H922" s="43"/>
      <c r="I922" s="221"/>
      <c r="J922" s="43"/>
      <c r="K922" s="43"/>
      <c r="L922" s="47"/>
      <c r="M922" s="222"/>
      <c r="N922" s="223"/>
      <c r="O922" s="87"/>
      <c r="P922" s="87"/>
      <c r="Q922" s="87"/>
      <c r="R922" s="87"/>
      <c r="S922" s="87"/>
      <c r="T922" s="88"/>
      <c r="U922" s="41"/>
      <c r="V922" s="41"/>
      <c r="W922" s="41"/>
      <c r="X922" s="41"/>
      <c r="Y922" s="41"/>
      <c r="Z922" s="41"/>
      <c r="AA922" s="41"/>
      <c r="AB922" s="41"/>
      <c r="AC922" s="41"/>
      <c r="AD922" s="41"/>
      <c r="AE922" s="41"/>
      <c r="AT922" s="19" t="s">
        <v>139</v>
      </c>
      <c r="AU922" s="19" t="s">
        <v>84</v>
      </c>
    </row>
    <row r="923" s="13" customFormat="1">
      <c r="A923" s="13"/>
      <c r="B923" s="224"/>
      <c r="C923" s="225"/>
      <c r="D923" s="219" t="s">
        <v>130</v>
      </c>
      <c r="E923" s="226" t="s">
        <v>21</v>
      </c>
      <c r="F923" s="227" t="s">
        <v>1119</v>
      </c>
      <c r="G923" s="225"/>
      <c r="H923" s="228">
        <v>18.239999999999998</v>
      </c>
      <c r="I923" s="229"/>
      <c r="J923" s="225"/>
      <c r="K923" s="225"/>
      <c r="L923" s="230"/>
      <c r="M923" s="231"/>
      <c r="N923" s="232"/>
      <c r="O923" s="232"/>
      <c r="P923" s="232"/>
      <c r="Q923" s="232"/>
      <c r="R923" s="232"/>
      <c r="S923" s="232"/>
      <c r="T923" s="233"/>
      <c r="U923" s="13"/>
      <c r="V923" s="13"/>
      <c r="W923" s="13"/>
      <c r="X923" s="13"/>
      <c r="Y923" s="13"/>
      <c r="Z923" s="13"/>
      <c r="AA923" s="13"/>
      <c r="AB923" s="13"/>
      <c r="AC923" s="13"/>
      <c r="AD923" s="13"/>
      <c r="AE923" s="13"/>
      <c r="AT923" s="234" t="s">
        <v>130</v>
      </c>
      <c r="AU923" s="234" t="s">
        <v>84</v>
      </c>
      <c r="AV923" s="13" t="s">
        <v>84</v>
      </c>
      <c r="AW923" s="13" t="s">
        <v>36</v>
      </c>
      <c r="AX923" s="13" t="s">
        <v>79</v>
      </c>
      <c r="AY923" s="234" t="s">
        <v>120</v>
      </c>
    </row>
    <row r="924" s="2" customFormat="1" ht="24.15" customHeight="1">
      <c r="A924" s="41"/>
      <c r="B924" s="42"/>
      <c r="C924" s="206" t="s">
        <v>1126</v>
      </c>
      <c r="D924" s="206" t="s">
        <v>123</v>
      </c>
      <c r="E924" s="207" t="s">
        <v>1127</v>
      </c>
      <c r="F924" s="208" t="s">
        <v>1128</v>
      </c>
      <c r="G924" s="209" t="s">
        <v>175</v>
      </c>
      <c r="H924" s="210">
        <v>97.692999999999998</v>
      </c>
      <c r="I924" s="211"/>
      <c r="J924" s="212">
        <f>ROUND(I924*H924,2)</f>
        <v>0</v>
      </c>
      <c r="K924" s="208" t="s">
        <v>21</v>
      </c>
      <c r="L924" s="47"/>
      <c r="M924" s="213" t="s">
        <v>21</v>
      </c>
      <c r="N924" s="214" t="s">
        <v>45</v>
      </c>
      <c r="O924" s="87"/>
      <c r="P924" s="215">
        <f>O924*H924</f>
        <v>0</v>
      </c>
      <c r="Q924" s="215">
        <v>0.00029</v>
      </c>
      <c r="R924" s="215">
        <f>Q924*H924</f>
        <v>0.02833097</v>
      </c>
      <c r="S924" s="215">
        <v>0</v>
      </c>
      <c r="T924" s="216">
        <f>S924*H924</f>
        <v>0</v>
      </c>
      <c r="U924" s="41"/>
      <c r="V924" s="41"/>
      <c r="W924" s="41"/>
      <c r="X924" s="41"/>
      <c r="Y924" s="41"/>
      <c r="Z924" s="41"/>
      <c r="AA924" s="41"/>
      <c r="AB924" s="41"/>
      <c r="AC924" s="41"/>
      <c r="AD924" s="41"/>
      <c r="AE924" s="41"/>
      <c r="AR924" s="217" t="s">
        <v>349</v>
      </c>
      <c r="AT924" s="217" t="s">
        <v>123</v>
      </c>
      <c r="AU924" s="217" t="s">
        <v>84</v>
      </c>
      <c r="AY924" s="19" t="s">
        <v>120</v>
      </c>
      <c r="BE924" s="218">
        <f>IF(N924="základní",J924,0)</f>
        <v>0</v>
      </c>
      <c r="BF924" s="218">
        <f>IF(N924="snížená",J924,0)</f>
        <v>0</v>
      </c>
      <c r="BG924" s="218">
        <f>IF(N924="zákl. přenesená",J924,0)</f>
        <v>0</v>
      </c>
      <c r="BH924" s="218">
        <f>IF(N924="sníž. přenesená",J924,0)</f>
        <v>0</v>
      </c>
      <c r="BI924" s="218">
        <f>IF(N924="nulová",J924,0)</f>
        <v>0</v>
      </c>
      <c r="BJ924" s="19" t="s">
        <v>79</v>
      </c>
      <c r="BK924" s="218">
        <f>ROUND(I924*H924,2)</f>
        <v>0</v>
      </c>
      <c r="BL924" s="19" t="s">
        <v>349</v>
      </c>
      <c r="BM924" s="217" t="s">
        <v>1129</v>
      </c>
    </row>
    <row r="925" s="2" customFormat="1">
      <c r="A925" s="41"/>
      <c r="B925" s="42"/>
      <c r="C925" s="43"/>
      <c r="D925" s="219" t="s">
        <v>129</v>
      </c>
      <c r="E925" s="43"/>
      <c r="F925" s="220" t="s">
        <v>1128</v>
      </c>
      <c r="G925" s="43"/>
      <c r="H925" s="43"/>
      <c r="I925" s="221"/>
      <c r="J925" s="43"/>
      <c r="K925" s="43"/>
      <c r="L925" s="47"/>
      <c r="M925" s="222"/>
      <c r="N925" s="223"/>
      <c r="O925" s="87"/>
      <c r="P925" s="87"/>
      <c r="Q925" s="87"/>
      <c r="R925" s="87"/>
      <c r="S925" s="87"/>
      <c r="T925" s="88"/>
      <c r="U925" s="41"/>
      <c r="V925" s="41"/>
      <c r="W925" s="41"/>
      <c r="X925" s="41"/>
      <c r="Y925" s="41"/>
      <c r="Z925" s="41"/>
      <c r="AA925" s="41"/>
      <c r="AB925" s="41"/>
      <c r="AC925" s="41"/>
      <c r="AD925" s="41"/>
      <c r="AE925" s="41"/>
      <c r="AT925" s="19" t="s">
        <v>129</v>
      </c>
      <c r="AU925" s="19" t="s">
        <v>84</v>
      </c>
    </row>
    <row r="926" s="15" customFormat="1">
      <c r="A926" s="15"/>
      <c r="B926" s="248"/>
      <c r="C926" s="249"/>
      <c r="D926" s="219" t="s">
        <v>130</v>
      </c>
      <c r="E926" s="250" t="s">
        <v>21</v>
      </c>
      <c r="F926" s="251" t="s">
        <v>1130</v>
      </c>
      <c r="G926" s="249"/>
      <c r="H926" s="250" t="s">
        <v>21</v>
      </c>
      <c r="I926" s="252"/>
      <c r="J926" s="249"/>
      <c r="K926" s="249"/>
      <c r="L926" s="253"/>
      <c r="M926" s="254"/>
      <c r="N926" s="255"/>
      <c r="O926" s="255"/>
      <c r="P926" s="255"/>
      <c r="Q926" s="255"/>
      <c r="R926" s="255"/>
      <c r="S926" s="255"/>
      <c r="T926" s="256"/>
      <c r="U926" s="15"/>
      <c r="V926" s="15"/>
      <c r="W926" s="15"/>
      <c r="X926" s="15"/>
      <c r="Y926" s="15"/>
      <c r="Z926" s="15"/>
      <c r="AA926" s="15"/>
      <c r="AB926" s="15"/>
      <c r="AC926" s="15"/>
      <c r="AD926" s="15"/>
      <c r="AE926" s="15"/>
      <c r="AT926" s="257" t="s">
        <v>130</v>
      </c>
      <c r="AU926" s="257" t="s">
        <v>84</v>
      </c>
      <c r="AV926" s="15" t="s">
        <v>79</v>
      </c>
      <c r="AW926" s="15" t="s">
        <v>36</v>
      </c>
      <c r="AX926" s="15" t="s">
        <v>74</v>
      </c>
      <c r="AY926" s="257" t="s">
        <v>120</v>
      </c>
    </row>
    <row r="927" s="13" customFormat="1">
      <c r="A927" s="13"/>
      <c r="B927" s="224"/>
      <c r="C927" s="225"/>
      <c r="D927" s="219" t="s">
        <v>130</v>
      </c>
      <c r="E927" s="226" t="s">
        <v>21</v>
      </c>
      <c r="F927" s="227" t="s">
        <v>1131</v>
      </c>
      <c r="G927" s="225"/>
      <c r="H927" s="228">
        <v>1.1699999999999999</v>
      </c>
      <c r="I927" s="229"/>
      <c r="J927" s="225"/>
      <c r="K927" s="225"/>
      <c r="L927" s="230"/>
      <c r="M927" s="231"/>
      <c r="N927" s="232"/>
      <c r="O927" s="232"/>
      <c r="P927" s="232"/>
      <c r="Q927" s="232"/>
      <c r="R927" s="232"/>
      <c r="S927" s="232"/>
      <c r="T927" s="233"/>
      <c r="U927" s="13"/>
      <c r="V927" s="13"/>
      <c r="W927" s="13"/>
      <c r="X927" s="13"/>
      <c r="Y927" s="13"/>
      <c r="Z927" s="13"/>
      <c r="AA927" s="13"/>
      <c r="AB927" s="13"/>
      <c r="AC927" s="13"/>
      <c r="AD927" s="13"/>
      <c r="AE927" s="13"/>
      <c r="AT927" s="234" t="s">
        <v>130</v>
      </c>
      <c r="AU927" s="234" t="s">
        <v>84</v>
      </c>
      <c r="AV927" s="13" t="s">
        <v>84</v>
      </c>
      <c r="AW927" s="13" t="s">
        <v>36</v>
      </c>
      <c r="AX927" s="13" t="s">
        <v>74</v>
      </c>
      <c r="AY927" s="234" t="s">
        <v>120</v>
      </c>
    </row>
    <row r="928" s="13" customFormat="1">
      <c r="A928" s="13"/>
      <c r="B928" s="224"/>
      <c r="C928" s="225"/>
      <c r="D928" s="219" t="s">
        <v>130</v>
      </c>
      <c r="E928" s="226" t="s">
        <v>21</v>
      </c>
      <c r="F928" s="227" t="s">
        <v>1132</v>
      </c>
      <c r="G928" s="225"/>
      <c r="H928" s="228">
        <v>0.78000000000000003</v>
      </c>
      <c r="I928" s="229"/>
      <c r="J928" s="225"/>
      <c r="K928" s="225"/>
      <c r="L928" s="230"/>
      <c r="M928" s="231"/>
      <c r="N928" s="232"/>
      <c r="O928" s="232"/>
      <c r="P928" s="232"/>
      <c r="Q928" s="232"/>
      <c r="R928" s="232"/>
      <c r="S928" s="232"/>
      <c r="T928" s="233"/>
      <c r="U928" s="13"/>
      <c r="V928" s="13"/>
      <c r="W928" s="13"/>
      <c r="X928" s="13"/>
      <c r="Y928" s="13"/>
      <c r="Z928" s="13"/>
      <c r="AA928" s="13"/>
      <c r="AB928" s="13"/>
      <c r="AC928" s="13"/>
      <c r="AD928" s="13"/>
      <c r="AE928" s="13"/>
      <c r="AT928" s="234" t="s">
        <v>130</v>
      </c>
      <c r="AU928" s="234" t="s">
        <v>84</v>
      </c>
      <c r="AV928" s="13" t="s">
        <v>84</v>
      </c>
      <c r="AW928" s="13" t="s">
        <v>36</v>
      </c>
      <c r="AX928" s="13" t="s">
        <v>74</v>
      </c>
      <c r="AY928" s="234" t="s">
        <v>120</v>
      </c>
    </row>
    <row r="929" s="13" customFormat="1">
      <c r="A929" s="13"/>
      <c r="B929" s="224"/>
      <c r="C929" s="225"/>
      <c r="D929" s="219" t="s">
        <v>130</v>
      </c>
      <c r="E929" s="226" t="s">
        <v>21</v>
      </c>
      <c r="F929" s="227" t="s">
        <v>1133</v>
      </c>
      <c r="G929" s="225"/>
      <c r="H929" s="228">
        <v>1.1699999999999999</v>
      </c>
      <c r="I929" s="229"/>
      <c r="J929" s="225"/>
      <c r="K929" s="225"/>
      <c r="L929" s="230"/>
      <c r="M929" s="231"/>
      <c r="N929" s="232"/>
      <c r="O929" s="232"/>
      <c r="P929" s="232"/>
      <c r="Q929" s="232"/>
      <c r="R929" s="232"/>
      <c r="S929" s="232"/>
      <c r="T929" s="233"/>
      <c r="U929" s="13"/>
      <c r="V929" s="13"/>
      <c r="W929" s="13"/>
      <c r="X929" s="13"/>
      <c r="Y929" s="13"/>
      <c r="Z929" s="13"/>
      <c r="AA929" s="13"/>
      <c r="AB929" s="13"/>
      <c r="AC929" s="13"/>
      <c r="AD929" s="13"/>
      <c r="AE929" s="13"/>
      <c r="AT929" s="234" t="s">
        <v>130</v>
      </c>
      <c r="AU929" s="234" t="s">
        <v>84</v>
      </c>
      <c r="AV929" s="13" t="s">
        <v>84</v>
      </c>
      <c r="AW929" s="13" t="s">
        <v>36</v>
      </c>
      <c r="AX929" s="13" t="s">
        <v>74</v>
      </c>
      <c r="AY929" s="234" t="s">
        <v>120</v>
      </c>
    </row>
    <row r="930" s="13" customFormat="1">
      <c r="A930" s="13"/>
      <c r="B930" s="224"/>
      <c r="C930" s="225"/>
      <c r="D930" s="219" t="s">
        <v>130</v>
      </c>
      <c r="E930" s="226" t="s">
        <v>21</v>
      </c>
      <c r="F930" s="227" t="s">
        <v>1134</v>
      </c>
      <c r="G930" s="225"/>
      <c r="H930" s="228">
        <v>1.1699999999999999</v>
      </c>
      <c r="I930" s="229"/>
      <c r="J930" s="225"/>
      <c r="K930" s="225"/>
      <c r="L930" s="230"/>
      <c r="M930" s="231"/>
      <c r="N930" s="232"/>
      <c r="O930" s="232"/>
      <c r="P930" s="232"/>
      <c r="Q930" s="232"/>
      <c r="R930" s="232"/>
      <c r="S930" s="232"/>
      <c r="T930" s="233"/>
      <c r="U930" s="13"/>
      <c r="V930" s="13"/>
      <c r="W930" s="13"/>
      <c r="X930" s="13"/>
      <c r="Y930" s="13"/>
      <c r="Z930" s="13"/>
      <c r="AA930" s="13"/>
      <c r="AB930" s="13"/>
      <c r="AC930" s="13"/>
      <c r="AD930" s="13"/>
      <c r="AE930" s="13"/>
      <c r="AT930" s="234" t="s">
        <v>130</v>
      </c>
      <c r="AU930" s="234" t="s">
        <v>84</v>
      </c>
      <c r="AV930" s="13" t="s">
        <v>84</v>
      </c>
      <c r="AW930" s="13" t="s">
        <v>36</v>
      </c>
      <c r="AX930" s="13" t="s">
        <v>74</v>
      </c>
      <c r="AY930" s="234" t="s">
        <v>120</v>
      </c>
    </row>
    <row r="931" s="13" customFormat="1">
      <c r="A931" s="13"/>
      <c r="B931" s="224"/>
      <c r="C931" s="225"/>
      <c r="D931" s="219" t="s">
        <v>130</v>
      </c>
      <c r="E931" s="226" t="s">
        <v>21</v>
      </c>
      <c r="F931" s="227" t="s">
        <v>1135</v>
      </c>
      <c r="G931" s="225"/>
      <c r="H931" s="228">
        <v>4.8230000000000004</v>
      </c>
      <c r="I931" s="229"/>
      <c r="J931" s="225"/>
      <c r="K931" s="225"/>
      <c r="L931" s="230"/>
      <c r="M931" s="231"/>
      <c r="N931" s="232"/>
      <c r="O931" s="232"/>
      <c r="P931" s="232"/>
      <c r="Q931" s="232"/>
      <c r="R931" s="232"/>
      <c r="S931" s="232"/>
      <c r="T931" s="233"/>
      <c r="U931" s="13"/>
      <c r="V931" s="13"/>
      <c r="W931" s="13"/>
      <c r="X931" s="13"/>
      <c r="Y931" s="13"/>
      <c r="Z931" s="13"/>
      <c r="AA931" s="13"/>
      <c r="AB931" s="13"/>
      <c r="AC931" s="13"/>
      <c r="AD931" s="13"/>
      <c r="AE931" s="13"/>
      <c r="AT931" s="234" t="s">
        <v>130</v>
      </c>
      <c r="AU931" s="234" t="s">
        <v>84</v>
      </c>
      <c r="AV931" s="13" t="s">
        <v>84</v>
      </c>
      <c r="AW931" s="13" t="s">
        <v>36</v>
      </c>
      <c r="AX931" s="13" t="s">
        <v>74</v>
      </c>
      <c r="AY931" s="234" t="s">
        <v>120</v>
      </c>
    </row>
    <row r="932" s="13" customFormat="1">
      <c r="A932" s="13"/>
      <c r="B932" s="224"/>
      <c r="C932" s="225"/>
      <c r="D932" s="219" t="s">
        <v>130</v>
      </c>
      <c r="E932" s="226" t="s">
        <v>21</v>
      </c>
      <c r="F932" s="227" t="s">
        <v>1136</v>
      </c>
      <c r="G932" s="225"/>
      <c r="H932" s="228">
        <v>2.7559999999999998</v>
      </c>
      <c r="I932" s="229"/>
      <c r="J932" s="225"/>
      <c r="K932" s="225"/>
      <c r="L932" s="230"/>
      <c r="M932" s="231"/>
      <c r="N932" s="232"/>
      <c r="O932" s="232"/>
      <c r="P932" s="232"/>
      <c r="Q932" s="232"/>
      <c r="R932" s="232"/>
      <c r="S932" s="232"/>
      <c r="T932" s="233"/>
      <c r="U932" s="13"/>
      <c r="V932" s="13"/>
      <c r="W932" s="13"/>
      <c r="X932" s="13"/>
      <c r="Y932" s="13"/>
      <c r="Z932" s="13"/>
      <c r="AA932" s="13"/>
      <c r="AB932" s="13"/>
      <c r="AC932" s="13"/>
      <c r="AD932" s="13"/>
      <c r="AE932" s="13"/>
      <c r="AT932" s="234" t="s">
        <v>130</v>
      </c>
      <c r="AU932" s="234" t="s">
        <v>84</v>
      </c>
      <c r="AV932" s="13" t="s">
        <v>84</v>
      </c>
      <c r="AW932" s="13" t="s">
        <v>36</v>
      </c>
      <c r="AX932" s="13" t="s">
        <v>74</v>
      </c>
      <c r="AY932" s="234" t="s">
        <v>120</v>
      </c>
    </row>
    <row r="933" s="13" customFormat="1">
      <c r="A933" s="13"/>
      <c r="B933" s="224"/>
      <c r="C933" s="225"/>
      <c r="D933" s="219" t="s">
        <v>130</v>
      </c>
      <c r="E933" s="226" t="s">
        <v>21</v>
      </c>
      <c r="F933" s="227" t="s">
        <v>1137</v>
      </c>
      <c r="G933" s="225"/>
      <c r="H933" s="228">
        <v>2.4700000000000002</v>
      </c>
      <c r="I933" s="229"/>
      <c r="J933" s="225"/>
      <c r="K933" s="225"/>
      <c r="L933" s="230"/>
      <c r="M933" s="231"/>
      <c r="N933" s="232"/>
      <c r="O933" s="232"/>
      <c r="P933" s="232"/>
      <c r="Q933" s="232"/>
      <c r="R933" s="232"/>
      <c r="S933" s="232"/>
      <c r="T933" s="233"/>
      <c r="U933" s="13"/>
      <c r="V933" s="13"/>
      <c r="W933" s="13"/>
      <c r="X933" s="13"/>
      <c r="Y933" s="13"/>
      <c r="Z933" s="13"/>
      <c r="AA933" s="13"/>
      <c r="AB933" s="13"/>
      <c r="AC933" s="13"/>
      <c r="AD933" s="13"/>
      <c r="AE933" s="13"/>
      <c r="AT933" s="234" t="s">
        <v>130</v>
      </c>
      <c r="AU933" s="234" t="s">
        <v>84</v>
      </c>
      <c r="AV933" s="13" t="s">
        <v>84</v>
      </c>
      <c r="AW933" s="13" t="s">
        <v>36</v>
      </c>
      <c r="AX933" s="13" t="s">
        <v>74</v>
      </c>
      <c r="AY933" s="234" t="s">
        <v>120</v>
      </c>
    </row>
    <row r="934" s="13" customFormat="1">
      <c r="A934" s="13"/>
      <c r="B934" s="224"/>
      <c r="C934" s="225"/>
      <c r="D934" s="219" t="s">
        <v>130</v>
      </c>
      <c r="E934" s="226" t="s">
        <v>21</v>
      </c>
      <c r="F934" s="227" t="s">
        <v>1138</v>
      </c>
      <c r="G934" s="225"/>
      <c r="H934" s="228">
        <v>2.4700000000000002</v>
      </c>
      <c r="I934" s="229"/>
      <c r="J934" s="225"/>
      <c r="K934" s="225"/>
      <c r="L934" s="230"/>
      <c r="M934" s="231"/>
      <c r="N934" s="232"/>
      <c r="O934" s="232"/>
      <c r="P934" s="232"/>
      <c r="Q934" s="232"/>
      <c r="R934" s="232"/>
      <c r="S934" s="232"/>
      <c r="T934" s="233"/>
      <c r="U934" s="13"/>
      <c r="V934" s="13"/>
      <c r="W934" s="13"/>
      <c r="X934" s="13"/>
      <c r="Y934" s="13"/>
      <c r="Z934" s="13"/>
      <c r="AA934" s="13"/>
      <c r="AB934" s="13"/>
      <c r="AC934" s="13"/>
      <c r="AD934" s="13"/>
      <c r="AE934" s="13"/>
      <c r="AT934" s="234" t="s">
        <v>130</v>
      </c>
      <c r="AU934" s="234" t="s">
        <v>84</v>
      </c>
      <c r="AV934" s="13" t="s">
        <v>84</v>
      </c>
      <c r="AW934" s="13" t="s">
        <v>36</v>
      </c>
      <c r="AX934" s="13" t="s">
        <v>74</v>
      </c>
      <c r="AY934" s="234" t="s">
        <v>120</v>
      </c>
    </row>
    <row r="935" s="13" customFormat="1">
      <c r="A935" s="13"/>
      <c r="B935" s="224"/>
      <c r="C935" s="225"/>
      <c r="D935" s="219" t="s">
        <v>130</v>
      </c>
      <c r="E935" s="226" t="s">
        <v>21</v>
      </c>
      <c r="F935" s="227" t="s">
        <v>1139</v>
      </c>
      <c r="G935" s="225"/>
      <c r="H935" s="228">
        <v>0.88400000000000001</v>
      </c>
      <c r="I935" s="229"/>
      <c r="J935" s="225"/>
      <c r="K935" s="225"/>
      <c r="L935" s="230"/>
      <c r="M935" s="231"/>
      <c r="N935" s="232"/>
      <c r="O935" s="232"/>
      <c r="P935" s="232"/>
      <c r="Q935" s="232"/>
      <c r="R935" s="232"/>
      <c r="S935" s="232"/>
      <c r="T935" s="233"/>
      <c r="U935" s="13"/>
      <c r="V935" s="13"/>
      <c r="W935" s="13"/>
      <c r="X935" s="13"/>
      <c r="Y935" s="13"/>
      <c r="Z935" s="13"/>
      <c r="AA935" s="13"/>
      <c r="AB935" s="13"/>
      <c r="AC935" s="13"/>
      <c r="AD935" s="13"/>
      <c r="AE935" s="13"/>
      <c r="AT935" s="234" t="s">
        <v>130</v>
      </c>
      <c r="AU935" s="234" t="s">
        <v>84</v>
      </c>
      <c r="AV935" s="13" t="s">
        <v>84</v>
      </c>
      <c r="AW935" s="13" t="s">
        <v>36</v>
      </c>
      <c r="AX935" s="13" t="s">
        <v>74</v>
      </c>
      <c r="AY935" s="234" t="s">
        <v>120</v>
      </c>
    </row>
    <row r="936" s="13" customFormat="1">
      <c r="A936" s="13"/>
      <c r="B936" s="224"/>
      <c r="C936" s="225"/>
      <c r="D936" s="219" t="s">
        <v>130</v>
      </c>
      <c r="E936" s="226" t="s">
        <v>21</v>
      </c>
      <c r="F936" s="227" t="s">
        <v>1140</v>
      </c>
      <c r="G936" s="225"/>
      <c r="H936" s="228">
        <v>0.88400000000000001</v>
      </c>
      <c r="I936" s="229"/>
      <c r="J936" s="225"/>
      <c r="K936" s="225"/>
      <c r="L936" s="230"/>
      <c r="M936" s="231"/>
      <c r="N936" s="232"/>
      <c r="O936" s="232"/>
      <c r="P936" s="232"/>
      <c r="Q936" s="232"/>
      <c r="R936" s="232"/>
      <c r="S936" s="232"/>
      <c r="T936" s="233"/>
      <c r="U936" s="13"/>
      <c r="V936" s="13"/>
      <c r="W936" s="13"/>
      <c r="X936" s="13"/>
      <c r="Y936" s="13"/>
      <c r="Z936" s="13"/>
      <c r="AA936" s="13"/>
      <c r="AB936" s="13"/>
      <c r="AC936" s="13"/>
      <c r="AD936" s="13"/>
      <c r="AE936" s="13"/>
      <c r="AT936" s="234" t="s">
        <v>130</v>
      </c>
      <c r="AU936" s="234" t="s">
        <v>84</v>
      </c>
      <c r="AV936" s="13" t="s">
        <v>84</v>
      </c>
      <c r="AW936" s="13" t="s">
        <v>36</v>
      </c>
      <c r="AX936" s="13" t="s">
        <v>74</v>
      </c>
      <c r="AY936" s="234" t="s">
        <v>120</v>
      </c>
    </row>
    <row r="937" s="13" customFormat="1">
      <c r="A937" s="13"/>
      <c r="B937" s="224"/>
      <c r="C937" s="225"/>
      <c r="D937" s="219" t="s">
        <v>130</v>
      </c>
      <c r="E937" s="226" t="s">
        <v>21</v>
      </c>
      <c r="F937" s="227" t="s">
        <v>1141</v>
      </c>
      <c r="G937" s="225"/>
      <c r="H937" s="228">
        <v>6.4740000000000002</v>
      </c>
      <c r="I937" s="229"/>
      <c r="J937" s="225"/>
      <c r="K937" s="225"/>
      <c r="L937" s="230"/>
      <c r="M937" s="231"/>
      <c r="N937" s="232"/>
      <c r="O937" s="232"/>
      <c r="P937" s="232"/>
      <c r="Q937" s="232"/>
      <c r="R937" s="232"/>
      <c r="S937" s="232"/>
      <c r="T937" s="233"/>
      <c r="U937" s="13"/>
      <c r="V937" s="13"/>
      <c r="W937" s="13"/>
      <c r="X937" s="13"/>
      <c r="Y937" s="13"/>
      <c r="Z937" s="13"/>
      <c r="AA937" s="13"/>
      <c r="AB937" s="13"/>
      <c r="AC937" s="13"/>
      <c r="AD937" s="13"/>
      <c r="AE937" s="13"/>
      <c r="AT937" s="234" t="s">
        <v>130</v>
      </c>
      <c r="AU937" s="234" t="s">
        <v>84</v>
      </c>
      <c r="AV937" s="13" t="s">
        <v>84</v>
      </c>
      <c r="AW937" s="13" t="s">
        <v>36</v>
      </c>
      <c r="AX937" s="13" t="s">
        <v>74</v>
      </c>
      <c r="AY937" s="234" t="s">
        <v>120</v>
      </c>
    </row>
    <row r="938" s="13" customFormat="1">
      <c r="A938" s="13"/>
      <c r="B938" s="224"/>
      <c r="C938" s="225"/>
      <c r="D938" s="219" t="s">
        <v>130</v>
      </c>
      <c r="E938" s="226" t="s">
        <v>21</v>
      </c>
      <c r="F938" s="227" t="s">
        <v>1142</v>
      </c>
      <c r="G938" s="225"/>
      <c r="H938" s="228">
        <v>6.4740000000000002</v>
      </c>
      <c r="I938" s="229"/>
      <c r="J938" s="225"/>
      <c r="K938" s="225"/>
      <c r="L938" s="230"/>
      <c r="M938" s="231"/>
      <c r="N938" s="232"/>
      <c r="O938" s="232"/>
      <c r="P938" s="232"/>
      <c r="Q938" s="232"/>
      <c r="R938" s="232"/>
      <c r="S938" s="232"/>
      <c r="T938" s="233"/>
      <c r="U938" s="13"/>
      <c r="V938" s="13"/>
      <c r="W938" s="13"/>
      <c r="X938" s="13"/>
      <c r="Y938" s="13"/>
      <c r="Z938" s="13"/>
      <c r="AA938" s="13"/>
      <c r="AB938" s="13"/>
      <c r="AC938" s="13"/>
      <c r="AD938" s="13"/>
      <c r="AE938" s="13"/>
      <c r="AT938" s="234" t="s">
        <v>130</v>
      </c>
      <c r="AU938" s="234" t="s">
        <v>84</v>
      </c>
      <c r="AV938" s="13" t="s">
        <v>84</v>
      </c>
      <c r="AW938" s="13" t="s">
        <v>36</v>
      </c>
      <c r="AX938" s="13" t="s">
        <v>74</v>
      </c>
      <c r="AY938" s="234" t="s">
        <v>120</v>
      </c>
    </row>
    <row r="939" s="13" customFormat="1">
      <c r="A939" s="13"/>
      <c r="B939" s="224"/>
      <c r="C939" s="225"/>
      <c r="D939" s="219" t="s">
        <v>130</v>
      </c>
      <c r="E939" s="226" t="s">
        <v>21</v>
      </c>
      <c r="F939" s="227" t="s">
        <v>1143</v>
      </c>
      <c r="G939" s="225"/>
      <c r="H939" s="228">
        <v>1.4950000000000001</v>
      </c>
      <c r="I939" s="229"/>
      <c r="J939" s="225"/>
      <c r="K939" s="225"/>
      <c r="L939" s="230"/>
      <c r="M939" s="231"/>
      <c r="N939" s="232"/>
      <c r="O939" s="232"/>
      <c r="P939" s="232"/>
      <c r="Q939" s="232"/>
      <c r="R939" s="232"/>
      <c r="S939" s="232"/>
      <c r="T939" s="233"/>
      <c r="U939" s="13"/>
      <c r="V939" s="13"/>
      <c r="W939" s="13"/>
      <c r="X939" s="13"/>
      <c r="Y939" s="13"/>
      <c r="Z939" s="13"/>
      <c r="AA939" s="13"/>
      <c r="AB939" s="13"/>
      <c r="AC939" s="13"/>
      <c r="AD939" s="13"/>
      <c r="AE939" s="13"/>
      <c r="AT939" s="234" t="s">
        <v>130</v>
      </c>
      <c r="AU939" s="234" t="s">
        <v>84</v>
      </c>
      <c r="AV939" s="13" t="s">
        <v>84</v>
      </c>
      <c r="AW939" s="13" t="s">
        <v>36</v>
      </c>
      <c r="AX939" s="13" t="s">
        <v>74</v>
      </c>
      <c r="AY939" s="234" t="s">
        <v>120</v>
      </c>
    </row>
    <row r="940" s="13" customFormat="1">
      <c r="A940" s="13"/>
      <c r="B940" s="224"/>
      <c r="C940" s="225"/>
      <c r="D940" s="219" t="s">
        <v>130</v>
      </c>
      <c r="E940" s="226" t="s">
        <v>21</v>
      </c>
      <c r="F940" s="227" t="s">
        <v>1144</v>
      </c>
      <c r="G940" s="225"/>
      <c r="H940" s="228">
        <v>1.4950000000000001</v>
      </c>
      <c r="I940" s="229"/>
      <c r="J940" s="225"/>
      <c r="K940" s="225"/>
      <c r="L940" s="230"/>
      <c r="M940" s="231"/>
      <c r="N940" s="232"/>
      <c r="O940" s="232"/>
      <c r="P940" s="232"/>
      <c r="Q940" s="232"/>
      <c r="R940" s="232"/>
      <c r="S940" s="232"/>
      <c r="T940" s="233"/>
      <c r="U940" s="13"/>
      <c r="V940" s="13"/>
      <c r="W940" s="13"/>
      <c r="X940" s="13"/>
      <c r="Y940" s="13"/>
      <c r="Z940" s="13"/>
      <c r="AA940" s="13"/>
      <c r="AB940" s="13"/>
      <c r="AC940" s="13"/>
      <c r="AD940" s="13"/>
      <c r="AE940" s="13"/>
      <c r="AT940" s="234" t="s">
        <v>130</v>
      </c>
      <c r="AU940" s="234" t="s">
        <v>84</v>
      </c>
      <c r="AV940" s="13" t="s">
        <v>84</v>
      </c>
      <c r="AW940" s="13" t="s">
        <v>36</v>
      </c>
      <c r="AX940" s="13" t="s">
        <v>74</v>
      </c>
      <c r="AY940" s="234" t="s">
        <v>120</v>
      </c>
    </row>
    <row r="941" s="13" customFormat="1">
      <c r="A941" s="13"/>
      <c r="B941" s="224"/>
      <c r="C941" s="225"/>
      <c r="D941" s="219" t="s">
        <v>130</v>
      </c>
      <c r="E941" s="226" t="s">
        <v>21</v>
      </c>
      <c r="F941" s="227" t="s">
        <v>1145</v>
      </c>
      <c r="G941" s="225"/>
      <c r="H941" s="228">
        <v>1.4950000000000001</v>
      </c>
      <c r="I941" s="229"/>
      <c r="J941" s="225"/>
      <c r="K941" s="225"/>
      <c r="L941" s="230"/>
      <c r="M941" s="231"/>
      <c r="N941" s="232"/>
      <c r="O941" s="232"/>
      <c r="P941" s="232"/>
      <c r="Q941" s="232"/>
      <c r="R941" s="232"/>
      <c r="S941" s="232"/>
      <c r="T941" s="233"/>
      <c r="U941" s="13"/>
      <c r="V941" s="13"/>
      <c r="W941" s="13"/>
      <c r="X941" s="13"/>
      <c r="Y941" s="13"/>
      <c r="Z941" s="13"/>
      <c r="AA941" s="13"/>
      <c r="AB941" s="13"/>
      <c r="AC941" s="13"/>
      <c r="AD941" s="13"/>
      <c r="AE941" s="13"/>
      <c r="AT941" s="234" t="s">
        <v>130</v>
      </c>
      <c r="AU941" s="234" t="s">
        <v>84</v>
      </c>
      <c r="AV941" s="13" t="s">
        <v>84</v>
      </c>
      <c r="AW941" s="13" t="s">
        <v>36</v>
      </c>
      <c r="AX941" s="13" t="s">
        <v>74</v>
      </c>
      <c r="AY941" s="234" t="s">
        <v>120</v>
      </c>
    </row>
    <row r="942" s="13" customFormat="1">
      <c r="A942" s="13"/>
      <c r="B942" s="224"/>
      <c r="C942" s="225"/>
      <c r="D942" s="219" t="s">
        <v>130</v>
      </c>
      <c r="E942" s="226" t="s">
        <v>21</v>
      </c>
      <c r="F942" s="227" t="s">
        <v>1146</v>
      </c>
      <c r="G942" s="225"/>
      <c r="H942" s="228">
        <v>1.4950000000000001</v>
      </c>
      <c r="I942" s="229"/>
      <c r="J942" s="225"/>
      <c r="K942" s="225"/>
      <c r="L942" s="230"/>
      <c r="M942" s="231"/>
      <c r="N942" s="232"/>
      <c r="O942" s="232"/>
      <c r="P942" s="232"/>
      <c r="Q942" s="232"/>
      <c r="R942" s="232"/>
      <c r="S942" s="232"/>
      <c r="T942" s="233"/>
      <c r="U942" s="13"/>
      <c r="V942" s="13"/>
      <c r="W942" s="13"/>
      <c r="X942" s="13"/>
      <c r="Y942" s="13"/>
      <c r="Z942" s="13"/>
      <c r="AA942" s="13"/>
      <c r="AB942" s="13"/>
      <c r="AC942" s="13"/>
      <c r="AD942" s="13"/>
      <c r="AE942" s="13"/>
      <c r="AT942" s="234" t="s">
        <v>130</v>
      </c>
      <c r="AU942" s="234" t="s">
        <v>84</v>
      </c>
      <c r="AV942" s="13" t="s">
        <v>84</v>
      </c>
      <c r="AW942" s="13" t="s">
        <v>36</v>
      </c>
      <c r="AX942" s="13" t="s">
        <v>74</v>
      </c>
      <c r="AY942" s="234" t="s">
        <v>120</v>
      </c>
    </row>
    <row r="943" s="13" customFormat="1">
      <c r="A943" s="13"/>
      <c r="B943" s="224"/>
      <c r="C943" s="225"/>
      <c r="D943" s="219" t="s">
        <v>130</v>
      </c>
      <c r="E943" s="226" t="s">
        <v>21</v>
      </c>
      <c r="F943" s="227" t="s">
        <v>1147</v>
      </c>
      <c r="G943" s="225"/>
      <c r="H943" s="228">
        <v>0.57999999999999996</v>
      </c>
      <c r="I943" s="229"/>
      <c r="J943" s="225"/>
      <c r="K943" s="225"/>
      <c r="L943" s="230"/>
      <c r="M943" s="231"/>
      <c r="N943" s="232"/>
      <c r="O943" s="232"/>
      <c r="P943" s="232"/>
      <c r="Q943" s="232"/>
      <c r="R943" s="232"/>
      <c r="S943" s="232"/>
      <c r="T943" s="233"/>
      <c r="U943" s="13"/>
      <c r="V943" s="13"/>
      <c r="W943" s="13"/>
      <c r="X943" s="13"/>
      <c r="Y943" s="13"/>
      <c r="Z943" s="13"/>
      <c r="AA943" s="13"/>
      <c r="AB943" s="13"/>
      <c r="AC943" s="13"/>
      <c r="AD943" s="13"/>
      <c r="AE943" s="13"/>
      <c r="AT943" s="234" t="s">
        <v>130</v>
      </c>
      <c r="AU943" s="234" t="s">
        <v>84</v>
      </c>
      <c r="AV943" s="13" t="s">
        <v>84</v>
      </c>
      <c r="AW943" s="13" t="s">
        <v>36</v>
      </c>
      <c r="AX943" s="13" t="s">
        <v>74</v>
      </c>
      <c r="AY943" s="234" t="s">
        <v>120</v>
      </c>
    </row>
    <row r="944" s="13" customFormat="1">
      <c r="A944" s="13"/>
      <c r="B944" s="224"/>
      <c r="C944" s="225"/>
      <c r="D944" s="219" t="s">
        <v>130</v>
      </c>
      <c r="E944" s="226" t="s">
        <v>21</v>
      </c>
      <c r="F944" s="227" t="s">
        <v>1148</v>
      </c>
      <c r="G944" s="225"/>
      <c r="H944" s="228">
        <v>3.7519999999999998</v>
      </c>
      <c r="I944" s="229"/>
      <c r="J944" s="225"/>
      <c r="K944" s="225"/>
      <c r="L944" s="230"/>
      <c r="M944" s="231"/>
      <c r="N944" s="232"/>
      <c r="O944" s="232"/>
      <c r="P944" s="232"/>
      <c r="Q944" s="232"/>
      <c r="R944" s="232"/>
      <c r="S944" s="232"/>
      <c r="T944" s="233"/>
      <c r="U944" s="13"/>
      <c r="V944" s="13"/>
      <c r="W944" s="13"/>
      <c r="X944" s="13"/>
      <c r="Y944" s="13"/>
      <c r="Z944" s="13"/>
      <c r="AA944" s="13"/>
      <c r="AB944" s="13"/>
      <c r="AC944" s="13"/>
      <c r="AD944" s="13"/>
      <c r="AE944" s="13"/>
      <c r="AT944" s="234" t="s">
        <v>130</v>
      </c>
      <c r="AU944" s="234" t="s">
        <v>84</v>
      </c>
      <c r="AV944" s="13" t="s">
        <v>84</v>
      </c>
      <c r="AW944" s="13" t="s">
        <v>36</v>
      </c>
      <c r="AX944" s="13" t="s">
        <v>74</v>
      </c>
      <c r="AY944" s="234" t="s">
        <v>120</v>
      </c>
    </row>
    <row r="945" s="13" customFormat="1">
      <c r="A945" s="13"/>
      <c r="B945" s="224"/>
      <c r="C945" s="225"/>
      <c r="D945" s="219" t="s">
        <v>130</v>
      </c>
      <c r="E945" s="226" t="s">
        <v>21</v>
      </c>
      <c r="F945" s="227" t="s">
        <v>1149</v>
      </c>
      <c r="G945" s="225"/>
      <c r="H945" s="228">
        <v>1.222</v>
      </c>
      <c r="I945" s="229"/>
      <c r="J945" s="225"/>
      <c r="K945" s="225"/>
      <c r="L945" s="230"/>
      <c r="M945" s="231"/>
      <c r="N945" s="232"/>
      <c r="O945" s="232"/>
      <c r="P945" s="232"/>
      <c r="Q945" s="232"/>
      <c r="R945" s="232"/>
      <c r="S945" s="232"/>
      <c r="T945" s="233"/>
      <c r="U945" s="13"/>
      <c r="V945" s="13"/>
      <c r="W945" s="13"/>
      <c r="X945" s="13"/>
      <c r="Y945" s="13"/>
      <c r="Z945" s="13"/>
      <c r="AA945" s="13"/>
      <c r="AB945" s="13"/>
      <c r="AC945" s="13"/>
      <c r="AD945" s="13"/>
      <c r="AE945" s="13"/>
      <c r="AT945" s="234" t="s">
        <v>130</v>
      </c>
      <c r="AU945" s="234" t="s">
        <v>84</v>
      </c>
      <c r="AV945" s="13" t="s">
        <v>84</v>
      </c>
      <c r="AW945" s="13" t="s">
        <v>36</v>
      </c>
      <c r="AX945" s="13" t="s">
        <v>74</v>
      </c>
      <c r="AY945" s="234" t="s">
        <v>120</v>
      </c>
    </row>
    <row r="946" s="13" customFormat="1">
      <c r="A946" s="13"/>
      <c r="B946" s="224"/>
      <c r="C946" s="225"/>
      <c r="D946" s="219" t="s">
        <v>130</v>
      </c>
      <c r="E946" s="226" t="s">
        <v>21</v>
      </c>
      <c r="F946" s="227" t="s">
        <v>1150</v>
      </c>
      <c r="G946" s="225"/>
      <c r="H946" s="228">
        <v>2.1579999999999999</v>
      </c>
      <c r="I946" s="229"/>
      <c r="J946" s="225"/>
      <c r="K946" s="225"/>
      <c r="L946" s="230"/>
      <c r="M946" s="231"/>
      <c r="N946" s="232"/>
      <c r="O946" s="232"/>
      <c r="P946" s="232"/>
      <c r="Q946" s="232"/>
      <c r="R946" s="232"/>
      <c r="S946" s="232"/>
      <c r="T946" s="233"/>
      <c r="U946" s="13"/>
      <c r="V946" s="13"/>
      <c r="W946" s="13"/>
      <c r="X946" s="13"/>
      <c r="Y946" s="13"/>
      <c r="Z946" s="13"/>
      <c r="AA946" s="13"/>
      <c r="AB946" s="13"/>
      <c r="AC946" s="13"/>
      <c r="AD946" s="13"/>
      <c r="AE946" s="13"/>
      <c r="AT946" s="234" t="s">
        <v>130</v>
      </c>
      <c r="AU946" s="234" t="s">
        <v>84</v>
      </c>
      <c r="AV946" s="13" t="s">
        <v>84</v>
      </c>
      <c r="AW946" s="13" t="s">
        <v>36</v>
      </c>
      <c r="AX946" s="13" t="s">
        <v>74</v>
      </c>
      <c r="AY946" s="234" t="s">
        <v>120</v>
      </c>
    </row>
    <row r="947" s="13" customFormat="1">
      <c r="A947" s="13"/>
      <c r="B947" s="224"/>
      <c r="C947" s="225"/>
      <c r="D947" s="219" t="s">
        <v>130</v>
      </c>
      <c r="E947" s="226" t="s">
        <v>21</v>
      </c>
      <c r="F947" s="227" t="s">
        <v>1151</v>
      </c>
      <c r="G947" s="225"/>
      <c r="H947" s="228">
        <v>2.1579999999999999</v>
      </c>
      <c r="I947" s="229"/>
      <c r="J947" s="225"/>
      <c r="K947" s="225"/>
      <c r="L947" s="230"/>
      <c r="M947" s="231"/>
      <c r="N947" s="232"/>
      <c r="O947" s="232"/>
      <c r="P947" s="232"/>
      <c r="Q947" s="232"/>
      <c r="R947" s="232"/>
      <c r="S947" s="232"/>
      <c r="T947" s="233"/>
      <c r="U947" s="13"/>
      <c r="V947" s="13"/>
      <c r="W947" s="13"/>
      <c r="X947" s="13"/>
      <c r="Y947" s="13"/>
      <c r="Z947" s="13"/>
      <c r="AA947" s="13"/>
      <c r="AB947" s="13"/>
      <c r="AC947" s="13"/>
      <c r="AD947" s="13"/>
      <c r="AE947" s="13"/>
      <c r="AT947" s="234" t="s">
        <v>130</v>
      </c>
      <c r="AU947" s="234" t="s">
        <v>84</v>
      </c>
      <c r="AV947" s="13" t="s">
        <v>84</v>
      </c>
      <c r="AW947" s="13" t="s">
        <v>36</v>
      </c>
      <c r="AX947" s="13" t="s">
        <v>74</v>
      </c>
      <c r="AY947" s="234" t="s">
        <v>120</v>
      </c>
    </row>
    <row r="948" s="13" customFormat="1">
      <c r="A948" s="13"/>
      <c r="B948" s="224"/>
      <c r="C948" s="225"/>
      <c r="D948" s="219" t="s">
        <v>130</v>
      </c>
      <c r="E948" s="226" t="s">
        <v>21</v>
      </c>
      <c r="F948" s="227" t="s">
        <v>1152</v>
      </c>
      <c r="G948" s="225"/>
      <c r="H948" s="228">
        <v>1.4950000000000001</v>
      </c>
      <c r="I948" s="229"/>
      <c r="J948" s="225"/>
      <c r="K948" s="225"/>
      <c r="L948" s="230"/>
      <c r="M948" s="231"/>
      <c r="N948" s="232"/>
      <c r="O948" s="232"/>
      <c r="P948" s="232"/>
      <c r="Q948" s="232"/>
      <c r="R948" s="232"/>
      <c r="S948" s="232"/>
      <c r="T948" s="233"/>
      <c r="U948" s="13"/>
      <c r="V948" s="13"/>
      <c r="W948" s="13"/>
      <c r="X948" s="13"/>
      <c r="Y948" s="13"/>
      <c r="Z948" s="13"/>
      <c r="AA948" s="13"/>
      <c r="AB948" s="13"/>
      <c r="AC948" s="13"/>
      <c r="AD948" s="13"/>
      <c r="AE948" s="13"/>
      <c r="AT948" s="234" t="s">
        <v>130</v>
      </c>
      <c r="AU948" s="234" t="s">
        <v>84</v>
      </c>
      <c r="AV948" s="13" t="s">
        <v>84</v>
      </c>
      <c r="AW948" s="13" t="s">
        <v>36</v>
      </c>
      <c r="AX948" s="13" t="s">
        <v>74</v>
      </c>
      <c r="AY948" s="234" t="s">
        <v>120</v>
      </c>
    </row>
    <row r="949" s="13" customFormat="1">
      <c r="A949" s="13"/>
      <c r="B949" s="224"/>
      <c r="C949" s="225"/>
      <c r="D949" s="219" t="s">
        <v>130</v>
      </c>
      <c r="E949" s="226" t="s">
        <v>21</v>
      </c>
      <c r="F949" s="227" t="s">
        <v>1153</v>
      </c>
      <c r="G949" s="225"/>
      <c r="H949" s="228">
        <v>1.4950000000000001</v>
      </c>
      <c r="I949" s="229"/>
      <c r="J949" s="225"/>
      <c r="K949" s="225"/>
      <c r="L949" s="230"/>
      <c r="M949" s="231"/>
      <c r="N949" s="232"/>
      <c r="O949" s="232"/>
      <c r="P949" s="232"/>
      <c r="Q949" s="232"/>
      <c r="R949" s="232"/>
      <c r="S949" s="232"/>
      <c r="T949" s="233"/>
      <c r="U949" s="13"/>
      <c r="V949" s="13"/>
      <c r="W949" s="13"/>
      <c r="X949" s="13"/>
      <c r="Y949" s="13"/>
      <c r="Z949" s="13"/>
      <c r="AA949" s="13"/>
      <c r="AB949" s="13"/>
      <c r="AC949" s="13"/>
      <c r="AD949" s="13"/>
      <c r="AE949" s="13"/>
      <c r="AT949" s="234" t="s">
        <v>130</v>
      </c>
      <c r="AU949" s="234" t="s">
        <v>84</v>
      </c>
      <c r="AV949" s="13" t="s">
        <v>84</v>
      </c>
      <c r="AW949" s="13" t="s">
        <v>36</v>
      </c>
      <c r="AX949" s="13" t="s">
        <v>74</v>
      </c>
      <c r="AY949" s="234" t="s">
        <v>120</v>
      </c>
    </row>
    <row r="950" s="13" customFormat="1">
      <c r="A950" s="13"/>
      <c r="B950" s="224"/>
      <c r="C950" s="225"/>
      <c r="D950" s="219" t="s">
        <v>130</v>
      </c>
      <c r="E950" s="226" t="s">
        <v>21</v>
      </c>
      <c r="F950" s="227" t="s">
        <v>1154</v>
      </c>
      <c r="G950" s="225"/>
      <c r="H950" s="228">
        <v>1.0269999999999999</v>
      </c>
      <c r="I950" s="229"/>
      <c r="J950" s="225"/>
      <c r="K950" s="225"/>
      <c r="L950" s="230"/>
      <c r="M950" s="231"/>
      <c r="N950" s="232"/>
      <c r="O950" s="232"/>
      <c r="P950" s="232"/>
      <c r="Q950" s="232"/>
      <c r="R950" s="232"/>
      <c r="S950" s="232"/>
      <c r="T950" s="233"/>
      <c r="U950" s="13"/>
      <c r="V950" s="13"/>
      <c r="W950" s="13"/>
      <c r="X950" s="13"/>
      <c r="Y950" s="13"/>
      <c r="Z950" s="13"/>
      <c r="AA950" s="13"/>
      <c r="AB950" s="13"/>
      <c r="AC950" s="13"/>
      <c r="AD950" s="13"/>
      <c r="AE950" s="13"/>
      <c r="AT950" s="234" t="s">
        <v>130</v>
      </c>
      <c r="AU950" s="234" t="s">
        <v>84</v>
      </c>
      <c r="AV950" s="13" t="s">
        <v>84</v>
      </c>
      <c r="AW950" s="13" t="s">
        <v>36</v>
      </c>
      <c r="AX950" s="13" t="s">
        <v>74</v>
      </c>
      <c r="AY950" s="234" t="s">
        <v>120</v>
      </c>
    </row>
    <row r="951" s="13" customFormat="1">
      <c r="A951" s="13"/>
      <c r="B951" s="224"/>
      <c r="C951" s="225"/>
      <c r="D951" s="219" t="s">
        <v>130</v>
      </c>
      <c r="E951" s="226" t="s">
        <v>21</v>
      </c>
      <c r="F951" s="227" t="s">
        <v>1155</v>
      </c>
      <c r="G951" s="225"/>
      <c r="H951" s="228">
        <v>1.079</v>
      </c>
      <c r="I951" s="229"/>
      <c r="J951" s="225"/>
      <c r="K951" s="225"/>
      <c r="L951" s="230"/>
      <c r="M951" s="231"/>
      <c r="N951" s="232"/>
      <c r="O951" s="232"/>
      <c r="P951" s="232"/>
      <c r="Q951" s="232"/>
      <c r="R951" s="232"/>
      <c r="S951" s="232"/>
      <c r="T951" s="233"/>
      <c r="U951" s="13"/>
      <c r="V951" s="13"/>
      <c r="W951" s="13"/>
      <c r="X951" s="13"/>
      <c r="Y951" s="13"/>
      <c r="Z951" s="13"/>
      <c r="AA951" s="13"/>
      <c r="AB951" s="13"/>
      <c r="AC951" s="13"/>
      <c r="AD951" s="13"/>
      <c r="AE951" s="13"/>
      <c r="AT951" s="234" t="s">
        <v>130</v>
      </c>
      <c r="AU951" s="234" t="s">
        <v>84</v>
      </c>
      <c r="AV951" s="13" t="s">
        <v>84</v>
      </c>
      <c r="AW951" s="13" t="s">
        <v>36</v>
      </c>
      <c r="AX951" s="13" t="s">
        <v>74</v>
      </c>
      <c r="AY951" s="234" t="s">
        <v>120</v>
      </c>
    </row>
    <row r="952" s="13" customFormat="1">
      <c r="A952" s="13"/>
      <c r="B952" s="224"/>
      <c r="C952" s="225"/>
      <c r="D952" s="219" t="s">
        <v>130</v>
      </c>
      <c r="E952" s="226" t="s">
        <v>21</v>
      </c>
      <c r="F952" s="227" t="s">
        <v>1156</v>
      </c>
      <c r="G952" s="225"/>
      <c r="H952" s="228">
        <v>0.54000000000000004</v>
      </c>
      <c r="I952" s="229"/>
      <c r="J952" s="225"/>
      <c r="K952" s="225"/>
      <c r="L952" s="230"/>
      <c r="M952" s="231"/>
      <c r="N952" s="232"/>
      <c r="O952" s="232"/>
      <c r="P952" s="232"/>
      <c r="Q952" s="232"/>
      <c r="R952" s="232"/>
      <c r="S952" s="232"/>
      <c r="T952" s="233"/>
      <c r="U952" s="13"/>
      <c r="V952" s="13"/>
      <c r="W952" s="13"/>
      <c r="X952" s="13"/>
      <c r="Y952" s="13"/>
      <c r="Z952" s="13"/>
      <c r="AA952" s="13"/>
      <c r="AB952" s="13"/>
      <c r="AC952" s="13"/>
      <c r="AD952" s="13"/>
      <c r="AE952" s="13"/>
      <c r="AT952" s="234" t="s">
        <v>130</v>
      </c>
      <c r="AU952" s="234" t="s">
        <v>84</v>
      </c>
      <c r="AV952" s="13" t="s">
        <v>84</v>
      </c>
      <c r="AW952" s="13" t="s">
        <v>36</v>
      </c>
      <c r="AX952" s="13" t="s">
        <v>74</v>
      </c>
      <c r="AY952" s="234" t="s">
        <v>120</v>
      </c>
    </row>
    <row r="953" s="13" customFormat="1">
      <c r="A953" s="13"/>
      <c r="B953" s="224"/>
      <c r="C953" s="225"/>
      <c r="D953" s="219" t="s">
        <v>130</v>
      </c>
      <c r="E953" s="226" t="s">
        <v>21</v>
      </c>
      <c r="F953" s="227" t="s">
        <v>1157</v>
      </c>
      <c r="G953" s="225"/>
      <c r="H953" s="228">
        <v>0.54000000000000004</v>
      </c>
      <c r="I953" s="229"/>
      <c r="J953" s="225"/>
      <c r="K953" s="225"/>
      <c r="L953" s="230"/>
      <c r="M953" s="231"/>
      <c r="N953" s="232"/>
      <c r="O953" s="232"/>
      <c r="P953" s="232"/>
      <c r="Q953" s="232"/>
      <c r="R953" s="232"/>
      <c r="S953" s="232"/>
      <c r="T953" s="233"/>
      <c r="U953" s="13"/>
      <c r="V953" s="13"/>
      <c r="W953" s="13"/>
      <c r="X953" s="13"/>
      <c r="Y953" s="13"/>
      <c r="Z953" s="13"/>
      <c r="AA953" s="13"/>
      <c r="AB953" s="13"/>
      <c r="AC953" s="13"/>
      <c r="AD953" s="13"/>
      <c r="AE953" s="13"/>
      <c r="AT953" s="234" t="s">
        <v>130</v>
      </c>
      <c r="AU953" s="234" t="s">
        <v>84</v>
      </c>
      <c r="AV953" s="13" t="s">
        <v>84</v>
      </c>
      <c r="AW953" s="13" t="s">
        <v>36</v>
      </c>
      <c r="AX953" s="13" t="s">
        <v>74</v>
      </c>
      <c r="AY953" s="234" t="s">
        <v>120</v>
      </c>
    </row>
    <row r="954" s="13" customFormat="1">
      <c r="A954" s="13"/>
      <c r="B954" s="224"/>
      <c r="C954" s="225"/>
      <c r="D954" s="219" t="s">
        <v>130</v>
      </c>
      <c r="E954" s="226" t="s">
        <v>21</v>
      </c>
      <c r="F954" s="227" t="s">
        <v>1158</v>
      </c>
      <c r="G954" s="225"/>
      <c r="H954" s="228">
        <v>0.85199999999999998</v>
      </c>
      <c r="I954" s="229"/>
      <c r="J954" s="225"/>
      <c r="K954" s="225"/>
      <c r="L954" s="230"/>
      <c r="M954" s="231"/>
      <c r="N954" s="232"/>
      <c r="O954" s="232"/>
      <c r="P954" s="232"/>
      <c r="Q954" s="232"/>
      <c r="R954" s="232"/>
      <c r="S954" s="232"/>
      <c r="T954" s="233"/>
      <c r="U954" s="13"/>
      <c r="V954" s="13"/>
      <c r="W954" s="13"/>
      <c r="X954" s="13"/>
      <c r="Y954" s="13"/>
      <c r="Z954" s="13"/>
      <c r="AA954" s="13"/>
      <c r="AB954" s="13"/>
      <c r="AC954" s="13"/>
      <c r="AD954" s="13"/>
      <c r="AE954" s="13"/>
      <c r="AT954" s="234" t="s">
        <v>130</v>
      </c>
      <c r="AU954" s="234" t="s">
        <v>84</v>
      </c>
      <c r="AV954" s="13" t="s">
        <v>84</v>
      </c>
      <c r="AW954" s="13" t="s">
        <v>36</v>
      </c>
      <c r="AX954" s="13" t="s">
        <v>74</v>
      </c>
      <c r="AY954" s="234" t="s">
        <v>120</v>
      </c>
    </row>
    <row r="955" s="13" customFormat="1">
      <c r="A955" s="13"/>
      <c r="B955" s="224"/>
      <c r="C955" s="225"/>
      <c r="D955" s="219" t="s">
        <v>130</v>
      </c>
      <c r="E955" s="226" t="s">
        <v>21</v>
      </c>
      <c r="F955" s="227" t="s">
        <v>1159</v>
      </c>
      <c r="G955" s="225"/>
      <c r="H955" s="228">
        <v>0.85199999999999998</v>
      </c>
      <c r="I955" s="229"/>
      <c r="J955" s="225"/>
      <c r="K955" s="225"/>
      <c r="L955" s="230"/>
      <c r="M955" s="231"/>
      <c r="N955" s="232"/>
      <c r="O955" s="232"/>
      <c r="P955" s="232"/>
      <c r="Q955" s="232"/>
      <c r="R955" s="232"/>
      <c r="S955" s="232"/>
      <c r="T955" s="233"/>
      <c r="U955" s="13"/>
      <c r="V955" s="13"/>
      <c r="W955" s="13"/>
      <c r="X955" s="13"/>
      <c r="Y955" s="13"/>
      <c r="Z955" s="13"/>
      <c r="AA955" s="13"/>
      <c r="AB955" s="13"/>
      <c r="AC955" s="13"/>
      <c r="AD955" s="13"/>
      <c r="AE955" s="13"/>
      <c r="AT955" s="234" t="s">
        <v>130</v>
      </c>
      <c r="AU955" s="234" t="s">
        <v>84</v>
      </c>
      <c r="AV955" s="13" t="s">
        <v>84</v>
      </c>
      <c r="AW955" s="13" t="s">
        <v>36</v>
      </c>
      <c r="AX955" s="13" t="s">
        <v>74</v>
      </c>
      <c r="AY955" s="234" t="s">
        <v>120</v>
      </c>
    </row>
    <row r="956" s="13" customFormat="1">
      <c r="A956" s="13"/>
      <c r="B956" s="224"/>
      <c r="C956" s="225"/>
      <c r="D956" s="219" t="s">
        <v>130</v>
      </c>
      <c r="E956" s="226" t="s">
        <v>21</v>
      </c>
      <c r="F956" s="227" t="s">
        <v>1160</v>
      </c>
      <c r="G956" s="225"/>
      <c r="H956" s="228">
        <v>0.85199999999999998</v>
      </c>
      <c r="I956" s="229"/>
      <c r="J956" s="225"/>
      <c r="K956" s="225"/>
      <c r="L956" s="230"/>
      <c r="M956" s="231"/>
      <c r="N956" s="232"/>
      <c r="O956" s="232"/>
      <c r="P956" s="232"/>
      <c r="Q956" s="232"/>
      <c r="R956" s="232"/>
      <c r="S956" s="232"/>
      <c r="T956" s="233"/>
      <c r="U956" s="13"/>
      <c r="V956" s="13"/>
      <c r="W956" s="13"/>
      <c r="X956" s="13"/>
      <c r="Y956" s="13"/>
      <c r="Z956" s="13"/>
      <c r="AA956" s="13"/>
      <c r="AB956" s="13"/>
      <c r="AC956" s="13"/>
      <c r="AD956" s="13"/>
      <c r="AE956" s="13"/>
      <c r="AT956" s="234" t="s">
        <v>130</v>
      </c>
      <c r="AU956" s="234" t="s">
        <v>84</v>
      </c>
      <c r="AV956" s="13" t="s">
        <v>84</v>
      </c>
      <c r="AW956" s="13" t="s">
        <v>36</v>
      </c>
      <c r="AX956" s="13" t="s">
        <v>74</v>
      </c>
      <c r="AY956" s="234" t="s">
        <v>120</v>
      </c>
    </row>
    <row r="957" s="13" customFormat="1">
      <c r="A957" s="13"/>
      <c r="B957" s="224"/>
      <c r="C957" s="225"/>
      <c r="D957" s="219" t="s">
        <v>130</v>
      </c>
      <c r="E957" s="226" t="s">
        <v>21</v>
      </c>
      <c r="F957" s="227" t="s">
        <v>1161</v>
      </c>
      <c r="G957" s="225"/>
      <c r="H957" s="228">
        <v>9.9960000000000004</v>
      </c>
      <c r="I957" s="229"/>
      <c r="J957" s="225"/>
      <c r="K957" s="225"/>
      <c r="L957" s="230"/>
      <c r="M957" s="231"/>
      <c r="N957" s="232"/>
      <c r="O957" s="232"/>
      <c r="P957" s="232"/>
      <c r="Q957" s="232"/>
      <c r="R957" s="232"/>
      <c r="S957" s="232"/>
      <c r="T957" s="233"/>
      <c r="U957" s="13"/>
      <c r="V957" s="13"/>
      <c r="W957" s="13"/>
      <c r="X957" s="13"/>
      <c r="Y957" s="13"/>
      <c r="Z957" s="13"/>
      <c r="AA957" s="13"/>
      <c r="AB957" s="13"/>
      <c r="AC957" s="13"/>
      <c r="AD957" s="13"/>
      <c r="AE957" s="13"/>
      <c r="AT957" s="234" t="s">
        <v>130</v>
      </c>
      <c r="AU957" s="234" t="s">
        <v>84</v>
      </c>
      <c r="AV957" s="13" t="s">
        <v>84</v>
      </c>
      <c r="AW957" s="13" t="s">
        <v>36</v>
      </c>
      <c r="AX957" s="13" t="s">
        <v>74</v>
      </c>
      <c r="AY957" s="234" t="s">
        <v>120</v>
      </c>
    </row>
    <row r="958" s="16" customFormat="1">
      <c r="A958" s="16"/>
      <c r="B958" s="268"/>
      <c r="C958" s="269"/>
      <c r="D958" s="219" t="s">
        <v>130</v>
      </c>
      <c r="E958" s="270" t="s">
        <v>21</v>
      </c>
      <c r="F958" s="271" t="s">
        <v>304</v>
      </c>
      <c r="G958" s="269"/>
      <c r="H958" s="272">
        <v>66.10299999999998</v>
      </c>
      <c r="I958" s="273"/>
      <c r="J958" s="269"/>
      <c r="K958" s="269"/>
      <c r="L958" s="274"/>
      <c r="M958" s="275"/>
      <c r="N958" s="276"/>
      <c r="O958" s="276"/>
      <c r="P958" s="276"/>
      <c r="Q958" s="276"/>
      <c r="R958" s="276"/>
      <c r="S958" s="276"/>
      <c r="T958" s="277"/>
      <c r="U958" s="16"/>
      <c r="V958" s="16"/>
      <c r="W958" s="16"/>
      <c r="X958" s="16"/>
      <c r="Y958" s="16"/>
      <c r="Z958" s="16"/>
      <c r="AA958" s="16"/>
      <c r="AB958" s="16"/>
      <c r="AC958" s="16"/>
      <c r="AD958" s="16"/>
      <c r="AE958" s="16"/>
      <c r="AT958" s="278" t="s">
        <v>130</v>
      </c>
      <c r="AU958" s="278" t="s">
        <v>84</v>
      </c>
      <c r="AV958" s="16" t="s">
        <v>172</v>
      </c>
      <c r="AW958" s="16" t="s">
        <v>36</v>
      </c>
      <c r="AX958" s="16" t="s">
        <v>74</v>
      </c>
      <c r="AY958" s="278" t="s">
        <v>120</v>
      </c>
    </row>
    <row r="959" s="15" customFormat="1">
      <c r="A959" s="15"/>
      <c r="B959" s="248"/>
      <c r="C959" s="249"/>
      <c r="D959" s="219" t="s">
        <v>130</v>
      </c>
      <c r="E959" s="250" t="s">
        <v>21</v>
      </c>
      <c r="F959" s="251" t="s">
        <v>1162</v>
      </c>
      <c r="G959" s="249"/>
      <c r="H959" s="250" t="s">
        <v>21</v>
      </c>
      <c r="I959" s="252"/>
      <c r="J959" s="249"/>
      <c r="K959" s="249"/>
      <c r="L959" s="253"/>
      <c r="M959" s="254"/>
      <c r="N959" s="255"/>
      <c r="O959" s="255"/>
      <c r="P959" s="255"/>
      <c r="Q959" s="255"/>
      <c r="R959" s="255"/>
      <c r="S959" s="255"/>
      <c r="T959" s="256"/>
      <c r="U959" s="15"/>
      <c r="V959" s="15"/>
      <c r="W959" s="15"/>
      <c r="X959" s="15"/>
      <c r="Y959" s="15"/>
      <c r="Z959" s="15"/>
      <c r="AA959" s="15"/>
      <c r="AB959" s="15"/>
      <c r="AC959" s="15"/>
      <c r="AD959" s="15"/>
      <c r="AE959" s="15"/>
      <c r="AT959" s="257" t="s">
        <v>130</v>
      </c>
      <c r="AU959" s="257" t="s">
        <v>84</v>
      </c>
      <c r="AV959" s="15" t="s">
        <v>79</v>
      </c>
      <c r="AW959" s="15" t="s">
        <v>36</v>
      </c>
      <c r="AX959" s="15" t="s">
        <v>74</v>
      </c>
      <c r="AY959" s="257" t="s">
        <v>120</v>
      </c>
    </row>
    <row r="960" s="13" customFormat="1">
      <c r="A960" s="13"/>
      <c r="B960" s="224"/>
      <c r="C960" s="225"/>
      <c r="D960" s="219" t="s">
        <v>130</v>
      </c>
      <c r="E960" s="226" t="s">
        <v>21</v>
      </c>
      <c r="F960" s="227" t="s">
        <v>1163</v>
      </c>
      <c r="G960" s="225"/>
      <c r="H960" s="228">
        <v>31.59</v>
      </c>
      <c r="I960" s="229"/>
      <c r="J960" s="225"/>
      <c r="K960" s="225"/>
      <c r="L960" s="230"/>
      <c r="M960" s="231"/>
      <c r="N960" s="232"/>
      <c r="O960" s="232"/>
      <c r="P960" s="232"/>
      <c r="Q960" s="232"/>
      <c r="R960" s="232"/>
      <c r="S960" s="232"/>
      <c r="T960" s="233"/>
      <c r="U960" s="13"/>
      <c r="V960" s="13"/>
      <c r="W960" s="13"/>
      <c r="X960" s="13"/>
      <c r="Y960" s="13"/>
      <c r="Z960" s="13"/>
      <c r="AA960" s="13"/>
      <c r="AB960" s="13"/>
      <c r="AC960" s="13"/>
      <c r="AD960" s="13"/>
      <c r="AE960" s="13"/>
      <c r="AT960" s="234" t="s">
        <v>130</v>
      </c>
      <c r="AU960" s="234" t="s">
        <v>84</v>
      </c>
      <c r="AV960" s="13" t="s">
        <v>84</v>
      </c>
      <c r="AW960" s="13" t="s">
        <v>36</v>
      </c>
      <c r="AX960" s="13" t="s">
        <v>74</v>
      </c>
      <c r="AY960" s="234" t="s">
        <v>120</v>
      </c>
    </row>
    <row r="961" s="16" customFormat="1">
      <c r="A961" s="16"/>
      <c r="B961" s="268"/>
      <c r="C961" s="269"/>
      <c r="D961" s="219" t="s">
        <v>130</v>
      </c>
      <c r="E961" s="270" t="s">
        <v>21</v>
      </c>
      <c r="F961" s="271" t="s">
        <v>304</v>
      </c>
      <c r="G961" s="269"/>
      <c r="H961" s="272">
        <v>31.59</v>
      </c>
      <c r="I961" s="273"/>
      <c r="J961" s="269"/>
      <c r="K961" s="269"/>
      <c r="L961" s="274"/>
      <c r="M961" s="275"/>
      <c r="N961" s="276"/>
      <c r="O961" s="276"/>
      <c r="P961" s="276"/>
      <c r="Q961" s="276"/>
      <c r="R961" s="276"/>
      <c r="S961" s="276"/>
      <c r="T961" s="277"/>
      <c r="U961" s="16"/>
      <c r="V961" s="16"/>
      <c r="W961" s="16"/>
      <c r="X961" s="16"/>
      <c r="Y961" s="16"/>
      <c r="Z961" s="16"/>
      <c r="AA961" s="16"/>
      <c r="AB961" s="16"/>
      <c r="AC961" s="16"/>
      <c r="AD961" s="16"/>
      <c r="AE961" s="16"/>
      <c r="AT961" s="278" t="s">
        <v>130</v>
      </c>
      <c r="AU961" s="278" t="s">
        <v>84</v>
      </c>
      <c r="AV961" s="16" t="s">
        <v>172</v>
      </c>
      <c r="AW961" s="16" t="s">
        <v>36</v>
      </c>
      <c r="AX961" s="16" t="s">
        <v>74</v>
      </c>
      <c r="AY961" s="278" t="s">
        <v>120</v>
      </c>
    </row>
    <row r="962" s="14" customFormat="1">
      <c r="A962" s="14"/>
      <c r="B962" s="235"/>
      <c r="C962" s="236"/>
      <c r="D962" s="219" t="s">
        <v>130</v>
      </c>
      <c r="E962" s="237" t="s">
        <v>21</v>
      </c>
      <c r="F962" s="238" t="s">
        <v>133</v>
      </c>
      <c r="G962" s="236"/>
      <c r="H962" s="239">
        <v>97.692999999999984</v>
      </c>
      <c r="I962" s="240"/>
      <c r="J962" s="236"/>
      <c r="K962" s="236"/>
      <c r="L962" s="241"/>
      <c r="M962" s="242"/>
      <c r="N962" s="243"/>
      <c r="O962" s="243"/>
      <c r="P962" s="243"/>
      <c r="Q962" s="243"/>
      <c r="R962" s="243"/>
      <c r="S962" s="243"/>
      <c r="T962" s="244"/>
      <c r="U962" s="14"/>
      <c r="V962" s="14"/>
      <c r="W962" s="14"/>
      <c r="X962" s="14"/>
      <c r="Y962" s="14"/>
      <c r="Z962" s="14"/>
      <c r="AA962" s="14"/>
      <c r="AB962" s="14"/>
      <c r="AC962" s="14"/>
      <c r="AD962" s="14"/>
      <c r="AE962" s="14"/>
      <c r="AT962" s="245" t="s">
        <v>130</v>
      </c>
      <c r="AU962" s="245" t="s">
        <v>84</v>
      </c>
      <c r="AV962" s="14" t="s">
        <v>127</v>
      </c>
      <c r="AW962" s="14" t="s">
        <v>36</v>
      </c>
      <c r="AX962" s="14" t="s">
        <v>79</v>
      </c>
      <c r="AY962" s="245" t="s">
        <v>120</v>
      </c>
    </row>
    <row r="963" s="12" customFormat="1" ht="22.8" customHeight="1">
      <c r="A963" s="12"/>
      <c r="B963" s="190"/>
      <c r="C963" s="191"/>
      <c r="D963" s="192" t="s">
        <v>73</v>
      </c>
      <c r="E963" s="204" t="s">
        <v>1164</v>
      </c>
      <c r="F963" s="204" t="s">
        <v>1165</v>
      </c>
      <c r="G963" s="191"/>
      <c r="H963" s="191"/>
      <c r="I963" s="194"/>
      <c r="J963" s="205">
        <f>BK963</f>
        <v>0</v>
      </c>
      <c r="K963" s="191"/>
      <c r="L963" s="196"/>
      <c r="M963" s="197"/>
      <c r="N963" s="198"/>
      <c r="O963" s="198"/>
      <c r="P963" s="199">
        <f>SUM(P964:P990)</f>
        <v>0</v>
      </c>
      <c r="Q963" s="198"/>
      <c r="R963" s="199">
        <f>SUM(R964:R990)</f>
        <v>1.0515314</v>
      </c>
      <c r="S963" s="198"/>
      <c r="T963" s="200">
        <f>SUM(T964:T990)</f>
        <v>1.0460259999999999</v>
      </c>
      <c r="U963" s="12"/>
      <c r="V963" s="12"/>
      <c r="W963" s="12"/>
      <c r="X963" s="12"/>
      <c r="Y963" s="12"/>
      <c r="Z963" s="12"/>
      <c r="AA963" s="12"/>
      <c r="AB963" s="12"/>
      <c r="AC963" s="12"/>
      <c r="AD963" s="12"/>
      <c r="AE963" s="12"/>
      <c r="AR963" s="201" t="s">
        <v>84</v>
      </c>
      <c r="AT963" s="202" t="s">
        <v>73</v>
      </c>
      <c r="AU963" s="202" t="s">
        <v>79</v>
      </c>
      <c r="AY963" s="201" t="s">
        <v>120</v>
      </c>
      <c r="BK963" s="203">
        <f>SUM(BK964:BK990)</f>
        <v>0</v>
      </c>
    </row>
    <row r="964" s="2" customFormat="1" ht="16.5" customHeight="1">
      <c r="A964" s="41"/>
      <c r="B964" s="42"/>
      <c r="C964" s="206" t="s">
        <v>1166</v>
      </c>
      <c r="D964" s="206" t="s">
        <v>123</v>
      </c>
      <c r="E964" s="207" t="s">
        <v>1167</v>
      </c>
      <c r="F964" s="208" t="s">
        <v>1168</v>
      </c>
      <c r="G964" s="209" t="s">
        <v>175</v>
      </c>
      <c r="H964" s="210">
        <v>275.26999999999998</v>
      </c>
      <c r="I964" s="211"/>
      <c r="J964" s="212">
        <f>ROUND(I964*H964,2)</f>
        <v>0</v>
      </c>
      <c r="K964" s="208" t="s">
        <v>21</v>
      </c>
      <c r="L964" s="47"/>
      <c r="M964" s="213" t="s">
        <v>21</v>
      </c>
      <c r="N964" s="214" t="s">
        <v>45</v>
      </c>
      <c r="O964" s="87"/>
      <c r="P964" s="215">
        <f>O964*H964</f>
        <v>0</v>
      </c>
      <c r="Q964" s="215">
        <v>0</v>
      </c>
      <c r="R964" s="215">
        <f>Q964*H964</f>
        <v>0</v>
      </c>
      <c r="S964" s="215">
        <v>0.0038</v>
      </c>
      <c r="T964" s="216">
        <f>S964*H964</f>
        <v>1.0460259999999999</v>
      </c>
      <c r="U964" s="41"/>
      <c r="V964" s="41"/>
      <c r="W964" s="41"/>
      <c r="X964" s="41"/>
      <c r="Y964" s="41"/>
      <c r="Z964" s="41"/>
      <c r="AA964" s="41"/>
      <c r="AB964" s="41"/>
      <c r="AC964" s="41"/>
      <c r="AD964" s="41"/>
      <c r="AE964" s="41"/>
      <c r="AR964" s="217" t="s">
        <v>349</v>
      </c>
      <c r="AT964" s="217" t="s">
        <v>123</v>
      </c>
      <c r="AU964" s="217" t="s">
        <v>84</v>
      </c>
      <c r="AY964" s="19" t="s">
        <v>120</v>
      </c>
      <c r="BE964" s="218">
        <f>IF(N964="základní",J964,0)</f>
        <v>0</v>
      </c>
      <c r="BF964" s="218">
        <f>IF(N964="snížená",J964,0)</f>
        <v>0</v>
      </c>
      <c r="BG964" s="218">
        <f>IF(N964="zákl. přenesená",J964,0)</f>
        <v>0</v>
      </c>
      <c r="BH964" s="218">
        <f>IF(N964="sníž. přenesená",J964,0)</f>
        <v>0</v>
      </c>
      <c r="BI964" s="218">
        <f>IF(N964="nulová",J964,0)</f>
        <v>0</v>
      </c>
      <c r="BJ964" s="19" t="s">
        <v>79</v>
      </c>
      <c r="BK964" s="218">
        <f>ROUND(I964*H964,2)</f>
        <v>0</v>
      </c>
      <c r="BL964" s="19" t="s">
        <v>349</v>
      </c>
      <c r="BM964" s="217" t="s">
        <v>1169</v>
      </c>
    </row>
    <row r="965" s="2" customFormat="1">
      <c r="A965" s="41"/>
      <c r="B965" s="42"/>
      <c r="C965" s="43"/>
      <c r="D965" s="219" t="s">
        <v>129</v>
      </c>
      <c r="E965" s="43"/>
      <c r="F965" s="220" t="s">
        <v>1168</v>
      </c>
      <c r="G965" s="43"/>
      <c r="H965" s="43"/>
      <c r="I965" s="221"/>
      <c r="J965" s="43"/>
      <c r="K965" s="43"/>
      <c r="L965" s="47"/>
      <c r="M965" s="222"/>
      <c r="N965" s="223"/>
      <c r="O965" s="87"/>
      <c r="P965" s="87"/>
      <c r="Q965" s="87"/>
      <c r="R965" s="87"/>
      <c r="S965" s="87"/>
      <c r="T965" s="88"/>
      <c r="U965" s="41"/>
      <c r="V965" s="41"/>
      <c r="W965" s="41"/>
      <c r="X965" s="41"/>
      <c r="Y965" s="41"/>
      <c r="Z965" s="41"/>
      <c r="AA965" s="41"/>
      <c r="AB965" s="41"/>
      <c r="AC965" s="41"/>
      <c r="AD965" s="41"/>
      <c r="AE965" s="41"/>
      <c r="AT965" s="19" t="s">
        <v>129</v>
      </c>
      <c r="AU965" s="19" t="s">
        <v>84</v>
      </c>
    </row>
    <row r="966" s="13" customFormat="1">
      <c r="A966" s="13"/>
      <c r="B966" s="224"/>
      <c r="C966" s="225"/>
      <c r="D966" s="219" t="s">
        <v>130</v>
      </c>
      <c r="E966" s="226" t="s">
        <v>21</v>
      </c>
      <c r="F966" s="227" t="s">
        <v>1170</v>
      </c>
      <c r="G966" s="225"/>
      <c r="H966" s="228">
        <v>275.26999999999998</v>
      </c>
      <c r="I966" s="229"/>
      <c r="J966" s="225"/>
      <c r="K966" s="225"/>
      <c r="L966" s="230"/>
      <c r="M966" s="231"/>
      <c r="N966" s="232"/>
      <c r="O966" s="232"/>
      <c r="P966" s="232"/>
      <c r="Q966" s="232"/>
      <c r="R966" s="232"/>
      <c r="S966" s="232"/>
      <c r="T966" s="233"/>
      <c r="U966" s="13"/>
      <c r="V966" s="13"/>
      <c r="W966" s="13"/>
      <c r="X966" s="13"/>
      <c r="Y966" s="13"/>
      <c r="Z966" s="13"/>
      <c r="AA966" s="13"/>
      <c r="AB966" s="13"/>
      <c r="AC966" s="13"/>
      <c r="AD966" s="13"/>
      <c r="AE966" s="13"/>
      <c r="AT966" s="234" t="s">
        <v>130</v>
      </c>
      <c r="AU966" s="234" t="s">
        <v>84</v>
      </c>
      <c r="AV966" s="13" t="s">
        <v>84</v>
      </c>
      <c r="AW966" s="13" t="s">
        <v>36</v>
      </c>
      <c r="AX966" s="13" t="s">
        <v>79</v>
      </c>
      <c r="AY966" s="234" t="s">
        <v>120</v>
      </c>
    </row>
    <row r="967" s="2" customFormat="1" ht="24.15" customHeight="1">
      <c r="A967" s="41"/>
      <c r="B967" s="42"/>
      <c r="C967" s="206" t="s">
        <v>1171</v>
      </c>
      <c r="D967" s="206" t="s">
        <v>123</v>
      </c>
      <c r="E967" s="207" t="s">
        <v>1172</v>
      </c>
      <c r="F967" s="208" t="s">
        <v>1173</v>
      </c>
      <c r="G967" s="209" t="s">
        <v>175</v>
      </c>
      <c r="H967" s="210">
        <v>275.26999999999998</v>
      </c>
      <c r="I967" s="211"/>
      <c r="J967" s="212">
        <f>ROUND(I967*H967,2)</f>
        <v>0</v>
      </c>
      <c r="K967" s="208" t="s">
        <v>21</v>
      </c>
      <c r="L967" s="47"/>
      <c r="M967" s="213" t="s">
        <v>21</v>
      </c>
      <c r="N967" s="214" t="s">
        <v>45</v>
      </c>
      <c r="O967" s="87"/>
      <c r="P967" s="215">
        <f>O967*H967</f>
        <v>0</v>
      </c>
      <c r="Q967" s="215">
        <v>0.00382</v>
      </c>
      <c r="R967" s="215">
        <f>Q967*H967</f>
        <v>1.0515314</v>
      </c>
      <c r="S967" s="215">
        <v>0</v>
      </c>
      <c r="T967" s="216">
        <f>S967*H967</f>
        <v>0</v>
      </c>
      <c r="U967" s="41"/>
      <c r="V967" s="41"/>
      <c r="W967" s="41"/>
      <c r="X967" s="41"/>
      <c r="Y967" s="41"/>
      <c r="Z967" s="41"/>
      <c r="AA967" s="41"/>
      <c r="AB967" s="41"/>
      <c r="AC967" s="41"/>
      <c r="AD967" s="41"/>
      <c r="AE967" s="41"/>
      <c r="AR967" s="217" t="s">
        <v>349</v>
      </c>
      <c r="AT967" s="217" t="s">
        <v>123</v>
      </c>
      <c r="AU967" s="217" t="s">
        <v>84</v>
      </c>
      <c r="AY967" s="19" t="s">
        <v>120</v>
      </c>
      <c r="BE967" s="218">
        <f>IF(N967="základní",J967,0)</f>
        <v>0</v>
      </c>
      <c r="BF967" s="218">
        <f>IF(N967="snížená",J967,0)</f>
        <v>0</v>
      </c>
      <c r="BG967" s="218">
        <f>IF(N967="zákl. přenesená",J967,0)</f>
        <v>0</v>
      </c>
      <c r="BH967" s="218">
        <f>IF(N967="sníž. přenesená",J967,0)</f>
        <v>0</v>
      </c>
      <c r="BI967" s="218">
        <f>IF(N967="nulová",J967,0)</f>
        <v>0</v>
      </c>
      <c r="BJ967" s="19" t="s">
        <v>79</v>
      </c>
      <c r="BK967" s="218">
        <f>ROUND(I967*H967,2)</f>
        <v>0</v>
      </c>
      <c r="BL967" s="19" t="s">
        <v>349</v>
      </c>
      <c r="BM967" s="217" t="s">
        <v>1174</v>
      </c>
    </row>
    <row r="968" s="2" customFormat="1">
      <c r="A968" s="41"/>
      <c r="B968" s="42"/>
      <c r="C968" s="43"/>
      <c r="D968" s="219" t="s">
        <v>129</v>
      </c>
      <c r="E968" s="43"/>
      <c r="F968" s="220" t="s">
        <v>1175</v>
      </c>
      <c r="G968" s="43"/>
      <c r="H968" s="43"/>
      <c r="I968" s="221"/>
      <c r="J968" s="43"/>
      <c r="K968" s="43"/>
      <c r="L968" s="47"/>
      <c r="M968" s="222"/>
      <c r="N968" s="223"/>
      <c r="O968" s="87"/>
      <c r="P968" s="87"/>
      <c r="Q968" s="87"/>
      <c r="R968" s="87"/>
      <c r="S968" s="87"/>
      <c r="T968" s="88"/>
      <c r="U968" s="41"/>
      <c r="V968" s="41"/>
      <c r="W968" s="41"/>
      <c r="X968" s="41"/>
      <c r="Y968" s="41"/>
      <c r="Z968" s="41"/>
      <c r="AA968" s="41"/>
      <c r="AB968" s="41"/>
      <c r="AC968" s="41"/>
      <c r="AD968" s="41"/>
      <c r="AE968" s="41"/>
      <c r="AT968" s="19" t="s">
        <v>129</v>
      </c>
      <c r="AU968" s="19" t="s">
        <v>84</v>
      </c>
    </row>
    <row r="969" s="13" customFormat="1">
      <c r="A969" s="13"/>
      <c r="B969" s="224"/>
      <c r="C969" s="225"/>
      <c r="D969" s="219" t="s">
        <v>130</v>
      </c>
      <c r="E969" s="226" t="s">
        <v>21</v>
      </c>
      <c r="F969" s="227" t="s">
        <v>493</v>
      </c>
      <c r="G969" s="225"/>
      <c r="H969" s="228">
        <v>23.52</v>
      </c>
      <c r="I969" s="229"/>
      <c r="J969" s="225"/>
      <c r="K969" s="225"/>
      <c r="L969" s="230"/>
      <c r="M969" s="231"/>
      <c r="N969" s="232"/>
      <c r="O969" s="232"/>
      <c r="P969" s="232"/>
      <c r="Q969" s="232"/>
      <c r="R969" s="232"/>
      <c r="S969" s="232"/>
      <c r="T969" s="233"/>
      <c r="U969" s="13"/>
      <c r="V969" s="13"/>
      <c r="W969" s="13"/>
      <c r="X969" s="13"/>
      <c r="Y969" s="13"/>
      <c r="Z969" s="13"/>
      <c r="AA969" s="13"/>
      <c r="AB969" s="13"/>
      <c r="AC969" s="13"/>
      <c r="AD969" s="13"/>
      <c r="AE969" s="13"/>
      <c r="AT969" s="234" t="s">
        <v>130</v>
      </c>
      <c r="AU969" s="234" t="s">
        <v>84</v>
      </c>
      <c r="AV969" s="13" t="s">
        <v>84</v>
      </c>
      <c r="AW969" s="13" t="s">
        <v>36</v>
      </c>
      <c r="AX969" s="13" t="s">
        <v>74</v>
      </c>
      <c r="AY969" s="234" t="s">
        <v>120</v>
      </c>
    </row>
    <row r="970" s="13" customFormat="1">
      <c r="A970" s="13"/>
      <c r="B970" s="224"/>
      <c r="C970" s="225"/>
      <c r="D970" s="219" t="s">
        <v>130</v>
      </c>
      <c r="E970" s="226" t="s">
        <v>21</v>
      </c>
      <c r="F970" s="227" t="s">
        <v>1176</v>
      </c>
      <c r="G970" s="225"/>
      <c r="H970" s="228">
        <v>16.800000000000001</v>
      </c>
      <c r="I970" s="229"/>
      <c r="J970" s="225"/>
      <c r="K970" s="225"/>
      <c r="L970" s="230"/>
      <c r="M970" s="231"/>
      <c r="N970" s="232"/>
      <c r="O970" s="232"/>
      <c r="P970" s="232"/>
      <c r="Q970" s="232"/>
      <c r="R970" s="232"/>
      <c r="S970" s="232"/>
      <c r="T970" s="233"/>
      <c r="U970" s="13"/>
      <c r="V970" s="13"/>
      <c r="W970" s="13"/>
      <c r="X970" s="13"/>
      <c r="Y970" s="13"/>
      <c r="Z970" s="13"/>
      <c r="AA970" s="13"/>
      <c r="AB970" s="13"/>
      <c r="AC970" s="13"/>
      <c r="AD970" s="13"/>
      <c r="AE970" s="13"/>
      <c r="AT970" s="234" t="s">
        <v>130</v>
      </c>
      <c r="AU970" s="234" t="s">
        <v>84</v>
      </c>
      <c r="AV970" s="13" t="s">
        <v>84</v>
      </c>
      <c r="AW970" s="13" t="s">
        <v>36</v>
      </c>
      <c r="AX970" s="13" t="s">
        <v>74</v>
      </c>
      <c r="AY970" s="234" t="s">
        <v>120</v>
      </c>
    </row>
    <row r="971" s="13" customFormat="1">
      <c r="A971" s="13"/>
      <c r="B971" s="224"/>
      <c r="C971" s="225"/>
      <c r="D971" s="219" t="s">
        <v>130</v>
      </c>
      <c r="E971" s="226" t="s">
        <v>21</v>
      </c>
      <c r="F971" s="227" t="s">
        <v>495</v>
      </c>
      <c r="G971" s="225"/>
      <c r="H971" s="228">
        <v>17.399999999999999</v>
      </c>
      <c r="I971" s="229"/>
      <c r="J971" s="225"/>
      <c r="K971" s="225"/>
      <c r="L971" s="230"/>
      <c r="M971" s="231"/>
      <c r="N971" s="232"/>
      <c r="O971" s="232"/>
      <c r="P971" s="232"/>
      <c r="Q971" s="232"/>
      <c r="R971" s="232"/>
      <c r="S971" s="232"/>
      <c r="T971" s="233"/>
      <c r="U971" s="13"/>
      <c r="V971" s="13"/>
      <c r="W971" s="13"/>
      <c r="X971" s="13"/>
      <c r="Y971" s="13"/>
      <c r="Z971" s="13"/>
      <c r="AA971" s="13"/>
      <c r="AB971" s="13"/>
      <c r="AC971" s="13"/>
      <c r="AD971" s="13"/>
      <c r="AE971" s="13"/>
      <c r="AT971" s="234" t="s">
        <v>130</v>
      </c>
      <c r="AU971" s="234" t="s">
        <v>84</v>
      </c>
      <c r="AV971" s="13" t="s">
        <v>84</v>
      </c>
      <c r="AW971" s="13" t="s">
        <v>36</v>
      </c>
      <c r="AX971" s="13" t="s">
        <v>74</v>
      </c>
      <c r="AY971" s="234" t="s">
        <v>120</v>
      </c>
    </row>
    <row r="972" s="13" customFormat="1">
      <c r="A972" s="13"/>
      <c r="B972" s="224"/>
      <c r="C972" s="225"/>
      <c r="D972" s="219" t="s">
        <v>130</v>
      </c>
      <c r="E972" s="226" t="s">
        <v>21</v>
      </c>
      <c r="F972" s="227" t="s">
        <v>496</v>
      </c>
      <c r="G972" s="225"/>
      <c r="H972" s="228">
        <v>17.399999999999999</v>
      </c>
      <c r="I972" s="229"/>
      <c r="J972" s="225"/>
      <c r="K972" s="225"/>
      <c r="L972" s="230"/>
      <c r="M972" s="231"/>
      <c r="N972" s="232"/>
      <c r="O972" s="232"/>
      <c r="P972" s="232"/>
      <c r="Q972" s="232"/>
      <c r="R972" s="232"/>
      <c r="S972" s="232"/>
      <c r="T972" s="233"/>
      <c r="U972" s="13"/>
      <c r="V972" s="13"/>
      <c r="W972" s="13"/>
      <c r="X972" s="13"/>
      <c r="Y972" s="13"/>
      <c r="Z972" s="13"/>
      <c r="AA972" s="13"/>
      <c r="AB972" s="13"/>
      <c r="AC972" s="13"/>
      <c r="AD972" s="13"/>
      <c r="AE972" s="13"/>
      <c r="AT972" s="234" t="s">
        <v>130</v>
      </c>
      <c r="AU972" s="234" t="s">
        <v>84</v>
      </c>
      <c r="AV972" s="13" t="s">
        <v>84</v>
      </c>
      <c r="AW972" s="13" t="s">
        <v>36</v>
      </c>
      <c r="AX972" s="13" t="s">
        <v>74</v>
      </c>
      <c r="AY972" s="234" t="s">
        <v>120</v>
      </c>
    </row>
    <row r="973" s="13" customFormat="1">
      <c r="A973" s="13"/>
      <c r="B973" s="224"/>
      <c r="C973" s="225"/>
      <c r="D973" s="219" t="s">
        <v>130</v>
      </c>
      <c r="E973" s="226" t="s">
        <v>21</v>
      </c>
      <c r="F973" s="227" t="s">
        <v>1177</v>
      </c>
      <c r="G973" s="225"/>
      <c r="H973" s="228">
        <v>3.7149999999999999</v>
      </c>
      <c r="I973" s="229"/>
      <c r="J973" s="225"/>
      <c r="K973" s="225"/>
      <c r="L973" s="230"/>
      <c r="M973" s="231"/>
      <c r="N973" s="232"/>
      <c r="O973" s="232"/>
      <c r="P973" s="232"/>
      <c r="Q973" s="232"/>
      <c r="R973" s="232"/>
      <c r="S973" s="232"/>
      <c r="T973" s="233"/>
      <c r="U973" s="13"/>
      <c r="V973" s="13"/>
      <c r="W973" s="13"/>
      <c r="X973" s="13"/>
      <c r="Y973" s="13"/>
      <c r="Z973" s="13"/>
      <c r="AA973" s="13"/>
      <c r="AB973" s="13"/>
      <c r="AC973" s="13"/>
      <c r="AD973" s="13"/>
      <c r="AE973" s="13"/>
      <c r="AT973" s="234" t="s">
        <v>130</v>
      </c>
      <c r="AU973" s="234" t="s">
        <v>84</v>
      </c>
      <c r="AV973" s="13" t="s">
        <v>84</v>
      </c>
      <c r="AW973" s="13" t="s">
        <v>36</v>
      </c>
      <c r="AX973" s="13" t="s">
        <v>74</v>
      </c>
      <c r="AY973" s="234" t="s">
        <v>120</v>
      </c>
    </row>
    <row r="974" s="13" customFormat="1">
      <c r="A974" s="13"/>
      <c r="B974" s="224"/>
      <c r="C974" s="225"/>
      <c r="D974" s="219" t="s">
        <v>130</v>
      </c>
      <c r="E974" s="226" t="s">
        <v>21</v>
      </c>
      <c r="F974" s="227" t="s">
        <v>1178</v>
      </c>
      <c r="G974" s="225"/>
      <c r="H974" s="228">
        <v>3.7149999999999999</v>
      </c>
      <c r="I974" s="229"/>
      <c r="J974" s="225"/>
      <c r="K974" s="225"/>
      <c r="L974" s="230"/>
      <c r="M974" s="231"/>
      <c r="N974" s="232"/>
      <c r="O974" s="232"/>
      <c r="P974" s="232"/>
      <c r="Q974" s="232"/>
      <c r="R974" s="232"/>
      <c r="S974" s="232"/>
      <c r="T974" s="233"/>
      <c r="U974" s="13"/>
      <c r="V974" s="13"/>
      <c r="W974" s="13"/>
      <c r="X974" s="13"/>
      <c r="Y974" s="13"/>
      <c r="Z974" s="13"/>
      <c r="AA974" s="13"/>
      <c r="AB974" s="13"/>
      <c r="AC974" s="13"/>
      <c r="AD974" s="13"/>
      <c r="AE974" s="13"/>
      <c r="AT974" s="234" t="s">
        <v>130</v>
      </c>
      <c r="AU974" s="234" t="s">
        <v>84</v>
      </c>
      <c r="AV974" s="13" t="s">
        <v>84</v>
      </c>
      <c r="AW974" s="13" t="s">
        <v>36</v>
      </c>
      <c r="AX974" s="13" t="s">
        <v>74</v>
      </c>
      <c r="AY974" s="234" t="s">
        <v>120</v>
      </c>
    </row>
    <row r="975" s="13" customFormat="1">
      <c r="A975" s="13"/>
      <c r="B975" s="224"/>
      <c r="C975" s="225"/>
      <c r="D975" s="219" t="s">
        <v>130</v>
      </c>
      <c r="E975" s="226" t="s">
        <v>21</v>
      </c>
      <c r="F975" s="227" t="s">
        <v>499</v>
      </c>
      <c r="G975" s="225"/>
      <c r="H975" s="228">
        <v>48.960000000000001</v>
      </c>
      <c r="I975" s="229"/>
      <c r="J975" s="225"/>
      <c r="K975" s="225"/>
      <c r="L975" s="230"/>
      <c r="M975" s="231"/>
      <c r="N975" s="232"/>
      <c r="O975" s="232"/>
      <c r="P975" s="232"/>
      <c r="Q975" s="232"/>
      <c r="R975" s="232"/>
      <c r="S975" s="232"/>
      <c r="T975" s="233"/>
      <c r="U975" s="13"/>
      <c r="V975" s="13"/>
      <c r="W975" s="13"/>
      <c r="X975" s="13"/>
      <c r="Y975" s="13"/>
      <c r="Z975" s="13"/>
      <c r="AA975" s="13"/>
      <c r="AB975" s="13"/>
      <c r="AC975" s="13"/>
      <c r="AD975" s="13"/>
      <c r="AE975" s="13"/>
      <c r="AT975" s="234" t="s">
        <v>130</v>
      </c>
      <c r="AU975" s="234" t="s">
        <v>84</v>
      </c>
      <c r="AV975" s="13" t="s">
        <v>84</v>
      </c>
      <c r="AW975" s="13" t="s">
        <v>36</v>
      </c>
      <c r="AX975" s="13" t="s">
        <v>74</v>
      </c>
      <c r="AY975" s="234" t="s">
        <v>120</v>
      </c>
    </row>
    <row r="976" s="13" customFormat="1">
      <c r="A976" s="13"/>
      <c r="B976" s="224"/>
      <c r="C976" s="225"/>
      <c r="D976" s="219" t="s">
        <v>130</v>
      </c>
      <c r="E976" s="226" t="s">
        <v>21</v>
      </c>
      <c r="F976" s="227" t="s">
        <v>500</v>
      </c>
      <c r="G976" s="225"/>
      <c r="H976" s="228">
        <v>48.960000000000001</v>
      </c>
      <c r="I976" s="229"/>
      <c r="J976" s="225"/>
      <c r="K976" s="225"/>
      <c r="L976" s="230"/>
      <c r="M976" s="231"/>
      <c r="N976" s="232"/>
      <c r="O976" s="232"/>
      <c r="P976" s="232"/>
      <c r="Q976" s="232"/>
      <c r="R976" s="232"/>
      <c r="S976" s="232"/>
      <c r="T976" s="233"/>
      <c r="U976" s="13"/>
      <c r="V976" s="13"/>
      <c r="W976" s="13"/>
      <c r="X976" s="13"/>
      <c r="Y976" s="13"/>
      <c r="Z976" s="13"/>
      <c r="AA976" s="13"/>
      <c r="AB976" s="13"/>
      <c r="AC976" s="13"/>
      <c r="AD976" s="13"/>
      <c r="AE976" s="13"/>
      <c r="AT976" s="234" t="s">
        <v>130</v>
      </c>
      <c r="AU976" s="234" t="s">
        <v>84</v>
      </c>
      <c r="AV976" s="13" t="s">
        <v>84</v>
      </c>
      <c r="AW976" s="13" t="s">
        <v>36</v>
      </c>
      <c r="AX976" s="13" t="s">
        <v>74</v>
      </c>
      <c r="AY976" s="234" t="s">
        <v>120</v>
      </c>
    </row>
    <row r="977" s="13" customFormat="1">
      <c r="A977" s="13"/>
      <c r="B977" s="224"/>
      <c r="C977" s="225"/>
      <c r="D977" s="219" t="s">
        <v>130</v>
      </c>
      <c r="E977" s="226" t="s">
        <v>21</v>
      </c>
      <c r="F977" s="227" t="s">
        <v>501</v>
      </c>
      <c r="G977" s="225"/>
      <c r="H977" s="228">
        <v>6.2400000000000002</v>
      </c>
      <c r="I977" s="229"/>
      <c r="J977" s="225"/>
      <c r="K977" s="225"/>
      <c r="L977" s="230"/>
      <c r="M977" s="231"/>
      <c r="N977" s="232"/>
      <c r="O977" s="232"/>
      <c r="P977" s="232"/>
      <c r="Q977" s="232"/>
      <c r="R977" s="232"/>
      <c r="S977" s="232"/>
      <c r="T977" s="233"/>
      <c r="U977" s="13"/>
      <c r="V977" s="13"/>
      <c r="W977" s="13"/>
      <c r="X977" s="13"/>
      <c r="Y977" s="13"/>
      <c r="Z977" s="13"/>
      <c r="AA977" s="13"/>
      <c r="AB977" s="13"/>
      <c r="AC977" s="13"/>
      <c r="AD977" s="13"/>
      <c r="AE977" s="13"/>
      <c r="AT977" s="234" t="s">
        <v>130</v>
      </c>
      <c r="AU977" s="234" t="s">
        <v>84</v>
      </c>
      <c r="AV977" s="13" t="s">
        <v>84</v>
      </c>
      <c r="AW977" s="13" t="s">
        <v>36</v>
      </c>
      <c r="AX977" s="13" t="s">
        <v>74</v>
      </c>
      <c r="AY977" s="234" t="s">
        <v>120</v>
      </c>
    </row>
    <row r="978" s="13" customFormat="1">
      <c r="A978" s="13"/>
      <c r="B978" s="224"/>
      <c r="C978" s="225"/>
      <c r="D978" s="219" t="s">
        <v>130</v>
      </c>
      <c r="E978" s="226" t="s">
        <v>21</v>
      </c>
      <c r="F978" s="227" t="s">
        <v>502</v>
      </c>
      <c r="G978" s="225"/>
      <c r="H978" s="228">
        <v>6.7199999999999998</v>
      </c>
      <c r="I978" s="229"/>
      <c r="J978" s="225"/>
      <c r="K978" s="225"/>
      <c r="L978" s="230"/>
      <c r="M978" s="231"/>
      <c r="N978" s="232"/>
      <c r="O978" s="232"/>
      <c r="P978" s="232"/>
      <c r="Q978" s="232"/>
      <c r="R978" s="232"/>
      <c r="S978" s="232"/>
      <c r="T978" s="233"/>
      <c r="U978" s="13"/>
      <c r="V978" s="13"/>
      <c r="W978" s="13"/>
      <c r="X978" s="13"/>
      <c r="Y978" s="13"/>
      <c r="Z978" s="13"/>
      <c r="AA978" s="13"/>
      <c r="AB978" s="13"/>
      <c r="AC978" s="13"/>
      <c r="AD978" s="13"/>
      <c r="AE978" s="13"/>
      <c r="AT978" s="234" t="s">
        <v>130</v>
      </c>
      <c r="AU978" s="234" t="s">
        <v>84</v>
      </c>
      <c r="AV978" s="13" t="s">
        <v>84</v>
      </c>
      <c r="AW978" s="13" t="s">
        <v>36</v>
      </c>
      <c r="AX978" s="13" t="s">
        <v>74</v>
      </c>
      <c r="AY978" s="234" t="s">
        <v>120</v>
      </c>
    </row>
    <row r="979" s="13" customFormat="1">
      <c r="A979" s="13"/>
      <c r="B979" s="224"/>
      <c r="C979" s="225"/>
      <c r="D979" s="219" t="s">
        <v>130</v>
      </c>
      <c r="E979" s="226" t="s">
        <v>21</v>
      </c>
      <c r="F979" s="227" t="s">
        <v>503</v>
      </c>
      <c r="G979" s="225"/>
      <c r="H979" s="228">
        <v>6.2400000000000002</v>
      </c>
      <c r="I979" s="229"/>
      <c r="J979" s="225"/>
      <c r="K979" s="225"/>
      <c r="L979" s="230"/>
      <c r="M979" s="231"/>
      <c r="N979" s="232"/>
      <c r="O979" s="232"/>
      <c r="P979" s="232"/>
      <c r="Q979" s="232"/>
      <c r="R979" s="232"/>
      <c r="S979" s="232"/>
      <c r="T979" s="233"/>
      <c r="U979" s="13"/>
      <c r="V979" s="13"/>
      <c r="W979" s="13"/>
      <c r="X979" s="13"/>
      <c r="Y979" s="13"/>
      <c r="Z979" s="13"/>
      <c r="AA979" s="13"/>
      <c r="AB979" s="13"/>
      <c r="AC979" s="13"/>
      <c r="AD979" s="13"/>
      <c r="AE979" s="13"/>
      <c r="AT979" s="234" t="s">
        <v>130</v>
      </c>
      <c r="AU979" s="234" t="s">
        <v>84</v>
      </c>
      <c r="AV979" s="13" t="s">
        <v>84</v>
      </c>
      <c r="AW979" s="13" t="s">
        <v>36</v>
      </c>
      <c r="AX979" s="13" t="s">
        <v>74</v>
      </c>
      <c r="AY979" s="234" t="s">
        <v>120</v>
      </c>
    </row>
    <row r="980" s="13" customFormat="1">
      <c r="A980" s="13"/>
      <c r="B980" s="224"/>
      <c r="C980" s="225"/>
      <c r="D980" s="219" t="s">
        <v>130</v>
      </c>
      <c r="E980" s="226" t="s">
        <v>21</v>
      </c>
      <c r="F980" s="227" t="s">
        <v>504</v>
      </c>
      <c r="G980" s="225"/>
      <c r="H980" s="228">
        <v>6.7199999999999998</v>
      </c>
      <c r="I980" s="229"/>
      <c r="J980" s="225"/>
      <c r="K980" s="225"/>
      <c r="L980" s="230"/>
      <c r="M980" s="231"/>
      <c r="N980" s="232"/>
      <c r="O980" s="232"/>
      <c r="P980" s="232"/>
      <c r="Q980" s="232"/>
      <c r="R980" s="232"/>
      <c r="S980" s="232"/>
      <c r="T980" s="233"/>
      <c r="U980" s="13"/>
      <c r="V980" s="13"/>
      <c r="W980" s="13"/>
      <c r="X980" s="13"/>
      <c r="Y980" s="13"/>
      <c r="Z980" s="13"/>
      <c r="AA980" s="13"/>
      <c r="AB980" s="13"/>
      <c r="AC980" s="13"/>
      <c r="AD980" s="13"/>
      <c r="AE980" s="13"/>
      <c r="AT980" s="234" t="s">
        <v>130</v>
      </c>
      <c r="AU980" s="234" t="s">
        <v>84</v>
      </c>
      <c r="AV980" s="13" t="s">
        <v>84</v>
      </c>
      <c r="AW980" s="13" t="s">
        <v>36</v>
      </c>
      <c r="AX980" s="13" t="s">
        <v>74</v>
      </c>
      <c r="AY980" s="234" t="s">
        <v>120</v>
      </c>
    </row>
    <row r="981" s="13" customFormat="1">
      <c r="A981" s="13"/>
      <c r="B981" s="224"/>
      <c r="C981" s="225"/>
      <c r="D981" s="219" t="s">
        <v>130</v>
      </c>
      <c r="E981" s="226" t="s">
        <v>21</v>
      </c>
      <c r="F981" s="227" t="s">
        <v>518</v>
      </c>
      <c r="G981" s="225"/>
      <c r="H981" s="228">
        <v>3.3599999999999999</v>
      </c>
      <c r="I981" s="229"/>
      <c r="J981" s="225"/>
      <c r="K981" s="225"/>
      <c r="L981" s="230"/>
      <c r="M981" s="231"/>
      <c r="N981" s="232"/>
      <c r="O981" s="232"/>
      <c r="P981" s="232"/>
      <c r="Q981" s="232"/>
      <c r="R981" s="232"/>
      <c r="S981" s="232"/>
      <c r="T981" s="233"/>
      <c r="U981" s="13"/>
      <c r="V981" s="13"/>
      <c r="W981" s="13"/>
      <c r="X981" s="13"/>
      <c r="Y981" s="13"/>
      <c r="Z981" s="13"/>
      <c r="AA981" s="13"/>
      <c r="AB981" s="13"/>
      <c r="AC981" s="13"/>
      <c r="AD981" s="13"/>
      <c r="AE981" s="13"/>
      <c r="AT981" s="234" t="s">
        <v>130</v>
      </c>
      <c r="AU981" s="234" t="s">
        <v>84</v>
      </c>
      <c r="AV981" s="13" t="s">
        <v>84</v>
      </c>
      <c r="AW981" s="13" t="s">
        <v>36</v>
      </c>
      <c r="AX981" s="13" t="s">
        <v>74</v>
      </c>
      <c r="AY981" s="234" t="s">
        <v>120</v>
      </c>
    </row>
    <row r="982" s="13" customFormat="1">
      <c r="A982" s="13"/>
      <c r="B982" s="224"/>
      <c r="C982" s="225"/>
      <c r="D982" s="219" t="s">
        <v>130</v>
      </c>
      <c r="E982" s="226" t="s">
        <v>21</v>
      </c>
      <c r="F982" s="227" t="s">
        <v>506</v>
      </c>
      <c r="G982" s="225"/>
      <c r="H982" s="228">
        <v>13.44</v>
      </c>
      <c r="I982" s="229"/>
      <c r="J982" s="225"/>
      <c r="K982" s="225"/>
      <c r="L982" s="230"/>
      <c r="M982" s="231"/>
      <c r="N982" s="232"/>
      <c r="O982" s="232"/>
      <c r="P982" s="232"/>
      <c r="Q982" s="232"/>
      <c r="R982" s="232"/>
      <c r="S982" s="232"/>
      <c r="T982" s="233"/>
      <c r="U982" s="13"/>
      <c r="V982" s="13"/>
      <c r="W982" s="13"/>
      <c r="X982" s="13"/>
      <c r="Y982" s="13"/>
      <c r="Z982" s="13"/>
      <c r="AA982" s="13"/>
      <c r="AB982" s="13"/>
      <c r="AC982" s="13"/>
      <c r="AD982" s="13"/>
      <c r="AE982" s="13"/>
      <c r="AT982" s="234" t="s">
        <v>130</v>
      </c>
      <c r="AU982" s="234" t="s">
        <v>84</v>
      </c>
      <c r="AV982" s="13" t="s">
        <v>84</v>
      </c>
      <c r="AW982" s="13" t="s">
        <v>36</v>
      </c>
      <c r="AX982" s="13" t="s">
        <v>74</v>
      </c>
      <c r="AY982" s="234" t="s">
        <v>120</v>
      </c>
    </row>
    <row r="983" s="13" customFormat="1">
      <c r="A983" s="13"/>
      <c r="B983" s="224"/>
      <c r="C983" s="225"/>
      <c r="D983" s="219" t="s">
        <v>130</v>
      </c>
      <c r="E983" s="226" t="s">
        <v>21</v>
      </c>
      <c r="F983" s="227" t="s">
        <v>507</v>
      </c>
      <c r="G983" s="225"/>
      <c r="H983" s="228">
        <v>13.44</v>
      </c>
      <c r="I983" s="229"/>
      <c r="J983" s="225"/>
      <c r="K983" s="225"/>
      <c r="L983" s="230"/>
      <c r="M983" s="231"/>
      <c r="N983" s="232"/>
      <c r="O983" s="232"/>
      <c r="P983" s="232"/>
      <c r="Q983" s="232"/>
      <c r="R983" s="232"/>
      <c r="S983" s="232"/>
      <c r="T983" s="233"/>
      <c r="U983" s="13"/>
      <c r="V983" s="13"/>
      <c r="W983" s="13"/>
      <c r="X983" s="13"/>
      <c r="Y983" s="13"/>
      <c r="Z983" s="13"/>
      <c r="AA983" s="13"/>
      <c r="AB983" s="13"/>
      <c r="AC983" s="13"/>
      <c r="AD983" s="13"/>
      <c r="AE983" s="13"/>
      <c r="AT983" s="234" t="s">
        <v>130</v>
      </c>
      <c r="AU983" s="234" t="s">
        <v>84</v>
      </c>
      <c r="AV983" s="13" t="s">
        <v>84</v>
      </c>
      <c r="AW983" s="13" t="s">
        <v>36</v>
      </c>
      <c r="AX983" s="13" t="s">
        <v>74</v>
      </c>
      <c r="AY983" s="234" t="s">
        <v>120</v>
      </c>
    </row>
    <row r="984" s="13" customFormat="1">
      <c r="A984" s="13"/>
      <c r="B984" s="224"/>
      <c r="C984" s="225"/>
      <c r="D984" s="219" t="s">
        <v>130</v>
      </c>
      <c r="E984" s="226" t="s">
        <v>21</v>
      </c>
      <c r="F984" s="227" t="s">
        <v>1179</v>
      </c>
      <c r="G984" s="225"/>
      <c r="H984" s="228">
        <v>6.7199999999999998</v>
      </c>
      <c r="I984" s="229"/>
      <c r="J984" s="225"/>
      <c r="K984" s="225"/>
      <c r="L984" s="230"/>
      <c r="M984" s="231"/>
      <c r="N984" s="232"/>
      <c r="O984" s="232"/>
      <c r="P984" s="232"/>
      <c r="Q984" s="232"/>
      <c r="R984" s="232"/>
      <c r="S984" s="232"/>
      <c r="T984" s="233"/>
      <c r="U984" s="13"/>
      <c r="V984" s="13"/>
      <c r="W984" s="13"/>
      <c r="X984" s="13"/>
      <c r="Y984" s="13"/>
      <c r="Z984" s="13"/>
      <c r="AA984" s="13"/>
      <c r="AB984" s="13"/>
      <c r="AC984" s="13"/>
      <c r="AD984" s="13"/>
      <c r="AE984" s="13"/>
      <c r="AT984" s="234" t="s">
        <v>130</v>
      </c>
      <c r="AU984" s="234" t="s">
        <v>84</v>
      </c>
      <c r="AV984" s="13" t="s">
        <v>84</v>
      </c>
      <c r="AW984" s="13" t="s">
        <v>36</v>
      </c>
      <c r="AX984" s="13" t="s">
        <v>74</v>
      </c>
      <c r="AY984" s="234" t="s">
        <v>120</v>
      </c>
    </row>
    <row r="985" s="13" customFormat="1">
      <c r="A985" s="13"/>
      <c r="B985" s="224"/>
      <c r="C985" s="225"/>
      <c r="D985" s="219" t="s">
        <v>130</v>
      </c>
      <c r="E985" s="226" t="s">
        <v>21</v>
      </c>
      <c r="F985" s="227" t="s">
        <v>1180</v>
      </c>
      <c r="G985" s="225"/>
      <c r="H985" s="228">
        <v>6.7199999999999998</v>
      </c>
      <c r="I985" s="229"/>
      <c r="J985" s="225"/>
      <c r="K985" s="225"/>
      <c r="L985" s="230"/>
      <c r="M985" s="231"/>
      <c r="N985" s="232"/>
      <c r="O985" s="232"/>
      <c r="P985" s="232"/>
      <c r="Q985" s="232"/>
      <c r="R985" s="232"/>
      <c r="S985" s="232"/>
      <c r="T985" s="233"/>
      <c r="U985" s="13"/>
      <c r="V985" s="13"/>
      <c r="W985" s="13"/>
      <c r="X985" s="13"/>
      <c r="Y985" s="13"/>
      <c r="Z985" s="13"/>
      <c r="AA985" s="13"/>
      <c r="AB985" s="13"/>
      <c r="AC985" s="13"/>
      <c r="AD985" s="13"/>
      <c r="AE985" s="13"/>
      <c r="AT985" s="234" t="s">
        <v>130</v>
      </c>
      <c r="AU985" s="234" t="s">
        <v>84</v>
      </c>
      <c r="AV985" s="13" t="s">
        <v>84</v>
      </c>
      <c r="AW985" s="13" t="s">
        <v>36</v>
      </c>
      <c r="AX985" s="13" t="s">
        <v>74</v>
      </c>
      <c r="AY985" s="234" t="s">
        <v>120</v>
      </c>
    </row>
    <row r="986" s="13" customFormat="1">
      <c r="A986" s="13"/>
      <c r="B986" s="224"/>
      <c r="C986" s="225"/>
      <c r="D986" s="219" t="s">
        <v>130</v>
      </c>
      <c r="E986" s="226" t="s">
        <v>21</v>
      </c>
      <c r="F986" s="227" t="s">
        <v>485</v>
      </c>
      <c r="G986" s="225"/>
      <c r="H986" s="228">
        <v>25.199999999999999</v>
      </c>
      <c r="I986" s="229"/>
      <c r="J986" s="225"/>
      <c r="K986" s="225"/>
      <c r="L986" s="230"/>
      <c r="M986" s="231"/>
      <c r="N986" s="232"/>
      <c r="O986" s="232"/>
      <c r="P986" s="232"/>
      <c r="Q986" s="232"/>
      <c r="R986" s="232"/>
      <c r="S986" s="232"/>
      <c r="T986" s="233"/>
      <c r="U986" s="13"/>
      <c r="V986" s="13"/>
      <c r="W986" s="13"/>
      <c r="X986" s="13"/>
      <c r="Y986" s="13"/>
      <c r="Z986" s="13"/>
      <c r="AA986" s="13"/>
      <c r="AB986" s="13"/>
      <c r="AC986" s="13"/>
      <c r="AD986" s="13"/>
      <c r="AE986" s="13"/>
      <c r="AT986" s="234" t="s">
        <v>130</v>
      </c>
      <c r="AU986" s="234" t="s">
        <v>84</v>
      </c>
      <c r="AV986" s="13" t="s">
        <v>84</v>
      </c>
      <c r="AW986" s="13" t="s">
        <v>36</v>
      </c>
      <c r="AX986" s="13" t="s">
        <v>74</v>
      </c>
      <c r="AY986" s="234" t="s">
        <v>120</v>
      </c>
    </row>
    <row r="987" s="14" customFormat="1">
      <c r="A987" s="14"/>
      <c r="B987" s="235"/>
      <c r="C987" s="236"/>
      <c r="D987" s="219" t="s">
        <v>130</v>
      </c>
      <c r="E987" s="237" t="s">
        <v>21</v>
      </c>
      <c r="F987" s="238" t="s">
        <v>133</v>
      </c>
      <c r="G987" s="236"/>
      <c r="H987" s="239">
        <v>275.27000000000004</v>
      </c>
      <c r="I987" s="240"/>
      <c r="J987" s="236"/>
      <c r="K987" s="236"/>
      <c r="L987" s="241"/>
      <c r="M987" s="242"/>
      <c r="N987" s="243"/>
      <c r="O987" s="243"/>
      <c r="P987" s="243"/>
      <c r="Q987" s="243"/>
      <c r="R987" s="243"/>
      <c r="S987" s="243"/>
      <c r="T987" s="244"/>
      <c r="U987" s="14"/>
      <c r="V987" s="14"/>
      <c r="W987" s="14"/>
      <c r="X987" s="14"/>
      <c r="Y987" s="14"/>
      <c r="Z987" s="14"/>
      <c r="AA987" s="14"/>
      <c r="AB987" s="14"/>
      <c r="AC987" s="14"/>
      <c r="AD987" s="14"/>
      <c r="AE987" s="14"/>
      <c r="AT987" s="245" t="s">
        <v>130</v>
      </c>
      <c r="AU987" s="245" t="s">
        <v>84</v>
      </c>
      <c r="AV987" s="14" t="s">
        <v>127</v>
      </c>
      <c r="AW987" s="14" t="s">
        <v>36</v>
      </c>
      <c r="AX987" s="14" t="s">
        <v>79</v>
      </c>
      <c r="AY987" s="245" t="s">
        <v>120</v>
      </c>
    </row>
    <row r="988" s="2" customFormat="1" ht="24.15" customHeight="1">
      <c r="A988" s="41"/>
      <c r="B988" s="42"/>
      <c r="C988" s="206" t="s">
        <v>1181</v>
      </c>
      <c r="D988" s="206" t="s">
        <v>123</v>
      </c>
      <c r="E988" s="207" t="s">
        <v>1182</v>
      </c>
      <c r="F988" s="208" t="s">
        <v>1183</v>
      </c>
      <c r="G988" s="209" t="s">
        <v>724</v>
      </c>
      <c r="H988" s="279"/>
      <c r="I988" s="211"/>
      <c r="J988" s="212">
        <f>ROUND(I988*H988,2)</f>
        <v>0</v>
      </c>
      <c r="K988" s="208" t="s">
        <v>136</v>
      </c>
      <c r="L988" s="47"/>
      <c r="M988" s="213" t="s">
        <v>21</v>
      </c>
      <c r="N988" s="214" t="s">
        <v>45</v>
      </c>
      <c r="O988" s="87"/>
      <c r="P988" s="215">
        <f>O988*H988</f>
        <v>0</v>
      </c>
      <c r="Q988" s="215">
        <v>0</v>
      </c>
      <c r="R988" s="215">
        <f>Q988*H988</f>
        <v>0</v>
      </c>
      <c r="S988" s="215">
        <v>0</v>
      </c>
      <c r="T988" s="216">
        <f>S988*H988</f>
        <v>0</v>
      </c>
      <c r="U988" s="41"/>
      <c r="V988" s="41"/>
      <c r="W988" s="41"/>
      <c r="X988" s="41"/>
      <c r="Y988" s="41"/>
      <c r="Z988" s="41"/>
      <c r="AA988" s="41"/>
      <c r="AB988" s="41"/>
      <c r="AC988" s="41"/>
      <c r="AD988" s="41"/>
      <c r="AE988" s="41"/>
      <c r="AR988" s="217" t="s">
        <v>349</v>
      </c>
      <c r="AT988" s="217" t="s">
        <v>123</v>
      </c>
      <c r="AU988" s="217" t="s">
        <v>84</v>
      </c>
      <c r="AY988" s="19" t="s">
        <v>120</v>
      </c>
      <c r="BE988" s="218">
        <f>IF(N988="základní",J988,0)</f>
        <v>0</v>
      </c>
      <c r="BF988" s="218">
        <f>IF(N988="snížená",J988,0)</f>
        <v>0</v>
      </c>
      <c r="BG988" s="218">
        <f>IF(N988="zákl. přenesená",J988,0)</f>
        <v>0</v>
      </c>
      <c r="BH988" s="218">
        <f>IF(N988="sníž. přenesená",J988,0)</f>
        <v>0</v>
      </c>
      <c r="BI988" s="218">
        <f>IF(N988="nulová",J988,0)</f>
        <v>0</v>
      </c>
      <c r="BJ988" s="19" t="s">
        <v>79</v>
      </c>
      <c r="BK988" s="218">
        <f>ROUND(I988*H988,2)</f>
        <v>0</v>
      </c>
      <c r="BL988" s="19" t="s">
        <v>349</v>
      </c>
      <c r="BM988" s="217" t="s">
        <v>1184</v>
      </c>
    </row>
    <row r="989" s="2" customFormat="1">
      <c r="A989" s="41"/>
      <c r="B989" s="42"/>
      <c r="C989" s="43"/>
      <c r="D989" s="219" t="s">
        <v>129</v>
      </c>
      <c r="E989" s="43"/>
      <c r="F989" s="220" t="s">
        <v>1185</v>
      </c>
      <c r="G989" s="43"/>
      <c r="H989" s="43"/>
      <c r="I989" s="221"/>
      <c r="J989" s="43"/>
      <c r="K989" s="43"/>
      <c r="L989" s="47"/>
      <c r="M989" s="222"/>
      <c r="N989" s="223"/>
      <c r="O989" s="87"/>
      <c r="P989" s="87"/>
      <c r="Q989" s="87"/>
      <c r="R989" s="87"/>
      <c r="S989" s="87"/>
      <c r="T989" s="88"/>
      <c r="U989" s="41"/>
      <c r="V989" s="41"/>
      <c r="W989" s="41"/>
      <c r="X989" s="41"/>
      <c r="Y989" s="41"/>
      <c r="Z989" s="41"/>
      <c r="AA989" s="41"/>
      <c r="AB989" s="41"/>
      <c r="AC989" s="41"/>
      <c r="AD989" s="41"/>
      <c r="AE989" s="41"/>
      <c r="AT989" s="19" t="s">
        <v>129</v>
      </c>
      <c r="AU989" s="19" t="s">
        <v>84</v>
      </c>
    </row>
    <row r="990" s="2" customFormat="1">
      <c r="A990" s="41"/>
      <c r="B990" s="42"/>
      <c r="C990" s="43"/>
      <c r="D990" s="246" t="s">
        <v>139</v>
      </c>
      <c r="E990" s="43"/>
      <c r="F990" s="247" t="s">
        <v>1186</v>
      </c>
      <c r="G990" s="43"/>
      <c r="H990" s="43"/>
      <c r="I990" s="221"/>
      <c r="J990" s="43"/>
      <c r="K990" s="43"/>
      <c r="L990" s="47"/>
      <c r="M990" s="222"/>
      <c r="N990" s="223"/>
      <c r="O990" s="87"/>
      <c r="P990" s="87"/>
      <c r="Q990" s="87"/>
      <c r="R990" s="87"/>
      <c r="S990" s="87"/>
      <c r="T990" s="88"/>
      <c r="U990" s="41"/>
      <c r="V990" s="41"/>
      <c r="W990" s="41"/>
      <c r="X990" s="41"/>
      <c r="Y990" s="41"/>
      <c r="Z990" s="41"/>
      <c r="AA990" s="41"/>
      <c r="AB990" s="41"/>
      <c r="AC990" s="41"/>
      <c r="AD990" s="41"/>
      <c r="AE990" s="41"/>
      <c r="AT990" s="19" t="s">
        <v>139</v>
      </c>
      <c r="AU990" s="19" t="s">
        <v>84</v>
      </c>
    </row>
    <row r="991" s="12" customFormat="1" ht="25.92" customHeight="1">
      <c r="A991" s="12"/>
      <c r="B991" s="190"/>
      <c r="C991" s="191"/>
      <c r="D991" s="192" t="s">
        <v>73</v>
      </c>
      <c r="E991" s="193" t="s">
        <v>1187</v>
      </c>
      <c r="F991" s="193" t="s">
        <v>1188</v>
      </c>
      <c r="G991" s="191"/>
      <c r="H991" s="191"/>
      <c r="I991" s="194"/>
      <c r="J991" s="195">
        <f>BK991</f>
        <v>0</v>
      </c>
      <c r="K991" s="191"/>
      <c r="L991" s="196"/>
      <c r="M991" s="197"/>
      <c r="N991" s="198"/>
      <c r="O991" s="198"/>
      <c r="P991" s="199">
        <f>SUM(P992:P995)</f>
        <v>0</v>
      </c>
      <c r="Q991" s="198"/>
      <c r="R991" s="199">
        <f>SUM(R992:R995)</f>
        <v>0</v>
      </c>
      <c r="S991" s="198"/>
      <c r="T991" s="200">
        <f>SUM(T992:T995)</f>
        <v>0</v>
      </c>
      <c r="U991" s="12"/>
      <c r="V991" s="12"/>
      <c r="W991" s="12"/>
      <c r="X991" s="12"/>
      <c r="Y991" s="12"/>
      <c r="Z991" s="12"/>
      <c r="AA991" s="12"/>
      <c r="AB991" s="12"/>
      <c r="AC991" s="12"/>
      <c r="AD991" s="12"/>
      <c r="AE991" s="12"/>
      <c r="AR991" s="201" t="s">
        <v>127</v>
      </c>
      <c r="AT991" s="202" t="s">
        <v>73</v>
      </c>
      <c r="AU991" s="202" t="s">
        <v>74</v>
      </c>
      <c r="AY991" s="201" t="s">
        <v>120</v>
      </c>
      <c r="BK991" s="203">
        <f>SUM(BK992:BK995)</f>
        <v>0</v>
      </c>
    </row>
    <row r="992" s="2" customFormat="1" ht="37.8" customHeight="1">
      <c r="A992" s="41"/>
      <c r="B992" s="42"/>
      <c r="C992" s="206" t="s">
        <v>1189</v>
      </c>
      <c r="D992" s="206" t="s">
        <v>123</v>
      </c>
      <c r="E992" s="207" t="s">
        <v>1190</v>
      </c>
      <c r="F992" s="208" t="s">
        <v>1191</v>
      </c>
      <c r="G992" s="209" t="s">
        <v>1192</v>
      </c>
      <c r="H992" s="210">
        <v>40</v>
      </c>
      <c r="I992" s="211"/>
      <c r="J992" s="212">
        <f>ROUND(I992*H992,2)</f>
        <v>0</v>
      </c>
      <c r="K992" s="208" t="s">
        <v>21</v>
      </c>
      <c r="L992" s="47"/>
      <c r="M992" s="213" t="s">
        <v>21</v>
      </c>
      <c r="N992" s="214" t="s">
        <v>45</v>
      </c>
      <c r="O992" s="87"/>
      <c r="P992" s="215">
        <f>O992*H992</f>
        <v>0</v>
      </c>
      <c r="Q992" s="215">
        <v>0</v>
      </c>
      <c r="R992" s="215">
        <f>Q992*H992</f>
        <v>0</v>
      </c>
      <c r="S992" s="215">
        <v>0</v>
      </c>
      <c r="T992" s="216">
        <f>S992*H992</f>
        <v>0</v>
      </c>
      <c r="U992" s="41"/>
      <c r="V992" s="41"/>
      <c r="W992" s="41"/>
      <c r="X992" s="41"/>
      <c r="Y992" s="41"/>
      <c r="Z992" s="41"/>
      <c r="AA992" s="41"/>
      <c r="AB992" s="41"/>
      <c r="AC992" s="41"/>
      <c r="AD992" s="41"/>
      <c r="AE992" s="41"/>
      <c r="AR992" s="217" t="s">
        <v>1193</v>
      </c>
      <c r="AT992" s="217" t="s">
        <v>123</v>
      </c>
      <c r="AU992" s="217" t="s">
        <v>79</v>
      </c>
      <c r="AY992" s="19" t="s">
        <v>120</v>
      </c>
      <c r="BE992" s="218">
        <f>IF(N992="základní",J992,0)</f>
        <v>0</v>
      </c>
      <c r="BF992" s="218">
        <f>IF(N992="snížená",J992,0)</f>
        <v>0</v>
      </c>
      <c r="BG992" s="218">
        <f>IF(N992="zákl. přenesená",J992,0)</f>
        <v>0</v>
      </c>
      <c r="BH992" s="218">
        <f>IF(N992="sníž. přenesená",J992,0)</f>
        <v>0</v>
      </c>
      <c r="BI992" s="218">
        <f>IF(N992="nulová",J992,0)</f>
        <v>0</v>
      </c>
      <c r="BJ992" s="19" t="s">
        <v>79</v>
      </c>
      <c r="BK992" s="218">
        <f>ROUND(I992*H992,2)</f>
        <v>0</v>
      </c>
      <c r="BL992" s="19" t="s">
        <v>1193</v>
      </c>
      <c r="BM992" s="217" t="s">
        <v>1194</v>
      </c>
    </row>
    <row r="993" s="2" customFormat="1">
      <c r="A993" s="41"/>
      <c r="B993" s="42"/>
      <c r="C993" s="43"/>
      <c r="D993" s="219" t="s">
        <v>129</v>
      </c>
      <c r="E993" s="43"/>
      <c r="F993" s="220" t="s">
        <v>1191</v>
      </c>
      <c r="G993" s="43"/>
      <c r="H993" s="43"/>
      <c r="I993" s="221"/>
      <c r="J993" s="43"/>
      <c r="K993" s="43"/>
      <c r="L993" s="47"/>
      <c r="M993" s="222"/>
      <c r="N993" s="223"/>
      <c r="O993" s="87"/>
      <c r="P993" s="87"/>
      <c r="Q993" s="87"/>
      <c r="R993" s="87"/>
      <c r="S993" s="87"/>
      <c r="T993" s="88"/>
      <c r="U993" s="41"/>
      <c r="V993" s="41"/>
      <c r="W993" s="41"/>
      <c r="X993" s="41"/>
      <c r="Y993" s="41"/>
      <c r="Z993" s="41"/>
      <c r="AA993" s="41"/>
      <c r="AB993" s="41"/>
      <c r="AC993" s="41"/>
      <c r="AD993" s="41"/>
      <c r="AE993" s="41"/>
      <c r="AT993" s="19" t="s">
        <v>129</v>
      </c>
      <c r="AU993" s="19" t="s">
        <v>79</v>
      </c>
    </row>
    <row r="994" s="2" customFormat="1" ht="33" customHeight="1">
      <c r="A994" s="41"/>
      <c r="B994" s="42"/>
      <c r="C994" s="206" t="s">
        <v>1195</v>
      </c>
      <c r="D994" s="206" t="s">
        <v>123</v>
      </c>
      <c r="E994" s="207" t="s">
        <v>1196</v>
      </c>
      <c r="F994" s="208" t="s">
        <v>1197</v>
      </c>
      <c r="G994" s="209" t="s">
        <v>1192</v>
      </c>
      <c r="H994" s="210">
        <v>30</v>
      </c>
      <c r="I994" s="211"/>
      <c r="J994" s="212">
        <f>ROUND(I994*H994,2)</f>
        <v>0</v>
      </c>
      <c r="K994" s="208" t="s">
        <v>21</v>
      </c>
      <c r="L994" s="47"/>
      <c r="M994" s="213" t="s">
        <v>21</v>
      </c>
      <c r="N994" s="214" t="s">
        <v>45</v>
      </c>
      <c r="O994" s="87"/>
      <c r="P994" s="215">
        <f>O994*H994</f>
        <v>0</v>
      </c>
      <c r="Q994" s="215">
        <v>0</v>
      </c>
      <c r="R994" s="215">
        <f>Q994*H994</f>
        <v>0</v>
      </c>
      <c r="S994" s="215">
        <v>0</v>
      </c>
      <c r="T994" s="216">
        <f>S994*H994</f>
        <v>0</v>
      </c>
      <c r="U994" s="41"/>
      <c r="V994" s="41"/>
      <c r="W994" s="41"/>
      <c r="X994" s="41"/>
      <c r="Y994" s="41"/>
      <c r="Z994" s="41"/>
      <c r="AA994" s="41"/>
      <c r="AB994" s="41"/>
      <c r="AC994" s="41"/>
      <c r="AD994" s="41"/>
      <c r="AE994" s="41"/>
      <c r="AR994" s="217" t="s">
        <v>1193</v>
      </c>
      <c r="AT994" s="217" t="s">
        <v>123</v>
      </c>
      <c r="AU994" s="217" t="s">
        <v>79</v>
      </c>
      <c r="AY994" s="19" t="s">
        <v>120</v>
      </c>
      <c r="BE994" s="218">
        <f>IF(N994="základní",J994,0)</f>
        <v>0</v>
      </c>
      <c r="BF994" s="218">
        <f>IF(N994="snížená",J994,0)</f>
        <v>0</v>
      </c>
      <c r="BG994" s="218">
        <f>IF(N994="zákl. přenesená",J994,0)</f>
        <v>0</v>
      </c>
      <c r="BH994" s="218">
        <f>IF(N994="sníž. přenesená",J994,0)</f>
        <v>0</v>
      </c>
      <c r="BI994" s="218">
        <f>IF(N994="nulová",J994,0)</f>
        <v>0</v>
      </c>
      <c r="BJ994" s="19" t="s">
        <v>79</v>
      </c>
      <c r="BK994" s="218">
        <f>ROUND(I994*H994,2)</f>
        <v>0</v>
      </c>
      <c r="BL994" s="19" t="s">
        <v>1193</v>
      </c>
      <c r="BM994" s="217" t="s">
        <v>1198</v>
      </c>
    </row>
    <row r="995" s="2" customFormat="1">
      <c r="A995" s="41"/>
      <c r="B995" s="42"/>
      <c r="C995" s="43"/>
      <c r="D995" s="219" t="s">
        <v>129</v>
      </c>
      <c r="E995" s="43"/>
      <c r="F995" s="220" t="s">
        <v>1199</v>
      </c>
      <c r="G995" s="43"/>
      <c r="H995" s="43"/>
      <c r="I995" s="221"/>
      <c r="J995" s="43"/>
      <c r="K995" s="43"/>
      <c r="L995" s="47"/>
      <c r="M995" s="280"/>
      <c r="N995" s="281"/>
      <c r="O995" s="282"/>
      <c r="P995" s="282"/>
      <c r="Q995" s="282"/>
      <c r="R995" s="282"/>
      <c r="S995" s="282"/>
      <c r="T995" s="283"/>
      <c r="U995" s="41"/>
      <c r="V995" s="41"/>
      <c r="W995" s="41"/>
      <c r="X995" s="41"/>
      <c r="Y995" s="41"/>
      <c r="Z995" s="41"/>
      <c r="AA995" s="41"/>
      <c r="AB995" s="41"/>
      <c r="AC995" s="41"/>
      <c r="AD995" s="41"/>
      <c r="AE995" s="41"/>
      <c r="AT995" s="19" t="s">
        <v>129</v>
      </c>
      <c r="AU995" s="19" t="s">
        <v>79</v>
      </c>
    </row>
    <row r="996" s="2" customFormat="1" ht="6.96" customHeight="1">
      <c r="A996" s="41"/>
      <c r="B996" s="62"/>
      <c r="C996" s="63"/>
      <c r="D996" s="63"/>
      <c r="E996" s="63"/>
      <c r="F996" s="63"/>
      <c r="G996" s="63"/>
      <c r="H996" s="63"/>
      <c r="I996" s="63"/>
      <c r="J996" s="63"/>
      <c r="K996" s="63"/>
      <c r="L996" s="47"/>
      <c r="M996" s="41"/>
      <c r="O996" s="41"/>
      <c r="P996" s="41"/>
      <c r="Q996" s="41"/>
      <c r="R996" s="41"/>
      <c r="S996" s="41"/>
      <c r="T996" s="41"/>
      <c r="U996" s="41"/>
      <c r="V996" s="41"/>
      <c r="W996" s="41"/>
      <c r="X996" s="41"/>
      <c r="Y996" s="41"/>
      <c r="Z996" s="41"/>
      <c r="AA996" s="41"/>
      <c r="AB996" s="41"/>
      <c r="AC996" s="41"/>
      <c r="AD996" s="41"/>
      <c r="AE996" s="41"/>
    </row>
  </sheetData>
  <sheetProtection sheet="1" autoFilter="0" formatColumns="0" formatRows="0" objects="1" scenarios="1" spinCount="100000" saltValue="yZ2m5pigV0RqYwu35ZFWRF/O5RyVLKVGbcIwU7H1jYUG9pwGvSLInGdaTuK/STlIX7BcYTW4yZ5ldJY/Dx0nOA==" hashValue="LafWKxyiB/R0BujTEqjIgJnJeSNFE4rpZQ2r+wC7ezIwmJhmgt2ZNNjs6lHXOwUtpvpQdra0IN5oxqX5Jpm66Q==" algorithmName="SHA-512" password="CC35"/>
  <autoFilter ref="C87:K995"/>
  <mergeCells count="6">
    <mergeCell ref="E7:H7"/>
    <mergeCell ref="E16:H16"/>
    <mergeCell ref="E25:H25"/>
    <mergeCell ref="E46:H46"/>
    <mergeCell ref="E80:H80"/>
    <mergeCell ref="L2:V2"/>
  </mergeCells>
  <hyperlinks>
    <hyperlink ref="F98" r:id="rId1" display="https://podminky.urs.cz/item/CS_URS_2021_02/619995001"/>
    <hyperlink ref="F133" r:id="rId2" display="https://podminky.urs.cz/item/CS_URS_2021_02/619996117"/>
    <hyperlink ref="F140" r:id="rId3" display="https://podminky.urs.cz/item/CS_URS_2021_02/622143004"/>
    <hyperlink ref="F176" r:id="rId4" display="https://podminky.urs.cz/item/CS_URS_2021_02/59051516"/>
    <hyperlink ref="F180" r:id="rId5" display="https://podminky.urs.cz/item/CS_URS_2021_02/28342205"/>
    <hyperlink ref="F184" r:id="rId6" display="https://podminky.urs.cz/item/CS_URS_2021_02/622215101"/>
    <hyperlink ref="F192" r:id="rId7" display="https://podminky.urs.cz/item/CS_URS_2021_02/622215102"/>
    <hyperlink ref="F225" r:id="rId8" display="https://podminky.urs.cz/item/CS_URS_2021_02/622215103"/>
    <hyperlink ref="F296" r:id="rId9" display="https://podminky.urs.cz/item/CS_URS_2021_02/622525102"/>
    <hyperlink ref="F307" r:id="rId10" display="https://podminky.urs.cz/item/CS_URS_2021_02/622525103"/>
    <hyperlink ref="F316" r:id="rId11" display="https://podminky.urs.cz/item/CS_URS_2021_02/622525104"/>
    <hyperlink ref="F342" r:id="rId12" display="https://podminky.urs.cz/item/CS_URS_2021_02/632450121"/>
    <hyperlink ref="F351" r:id="rId13" display="https://podminky.urs.cz/item/CS_URS_2021_02/941221111"/>
    <hyperlink ref="F360" r:id="rId14" display="https://podminky.urs.cz/item/CS_URS_2021_02/941221211"/>
    <hyperlink ref="F364" r:id="rId15" display="https://podminky.urs.cz/item/CS_URS_2021_02/941321811"/>
    <hyperlink ref="F368" r:id="rId16" display="https://podminky.urs.cz/item/CS_URS_2021_02/944511111"/>
    <hyperlink ref="F372" r:id="rId17" display="https://podminky.urs.cz/item/CS_URS_2021_02/944511211"/>
    <hyperlink ref="F376" r:id="rId18" display="https://podminky.urs.cz/item/CS_URS_2021_02/944511811"/>
    <hyperlink ref="F380" r:id="rId19" display="https://podminky.urs.cz/item/CS_URS_2021_02/944711112"/>
    <hyperlink ref="F386" r:id="rId20" display="https://podminky.urs.cz/item/CS_URS_2021_02/944711212"/>
    <hyperlink ref="F392" r:id="rId21" display="https://podminky.urs.cz/item/CS_URS_2021_02/944711812"/>
    <hyperlink ref="F395" r:id="rId22" display="https://podminky.urs.cz/item/CS_URS_2021_02/946111111"/>
    <hyperlink ref="F399" r:id="rId23" display="https://podminky.urs.cz/item/CS_URS_2021_02/946111211"/>
    <hyperlink ref="F403" r:id="rId24" display="https://podminky.urs.cz/item/CS_URS_2021_02/946111811"/>
    <hyperlink ref="F406" r:id="rId25" display="https://podminky.urs.cz/item/CS_URS_2021_02/949101111"/>
    <hyperlink ref="F410" r:id="rId26" display="https://podminky.urs.cz/item/CS_URS_2021_02/952901106"/>
    <hyperlink ref="F420" r:id="rId27" display="https://podminky.urs.cz/item/CS_URS_2021_02/952901107"/>
    <hyperlink ref="F426" r:id="rId28" display="https://podminky.urs.cz/item/CS_URS_2021_02/952901108"/>
    <hyperlink ref="F449" r:id="rId29" display="https://podminky.urs.cz/item/CS_URS_2021_02/952901123"/>
    <hyperlink ref="F453" r:id="rId30" display="https://podminky.urs.cz/item/CS_URS_2021_02/952901124"/>
    <hyperlink ref="F460" r:id="rId31" display="https://podminky.urs.cz/item/CS_URS_2021_02/952901131"/>
    <hyperlink ref="F468" r:id="rId32" display="https://podminky.urs.cz/item/CS_URS_2021_02/952902021"/>
    <hyperlink ref="F472" r:id="rId33" display="https://podminky.urs.cz/item/CS_URS_2021_02/952902031"/>
    <hyperlink ref="F479" r:id="rId34" display="https://podminky.urs.cz/item/CS_URS_2021_02/952902121"/>
    <hyperlink ref="F483" r:id="rId35" display="https://podminky.urs.cz/item/CS_URS_2021_02/952902221"/>
    <hyperlink ref="F487" r:id="rId36" display="https://podminky.urs.cz/item/CS_URS_2021_02/952902491"/>
    <hyperlink ref="F491" r:id="rId37" display="https://podminky.urs.cz/item/CS_URS_2021_02/952902501"/>
    <hyperlink ref="F495" r:id="rId38" display="https://podminky.urs.cz/item/CS_URS_2021_02/966081121"/>
    <hyperlink ref="F515" r:id="rId39" display="https://podminky.urs.cz/item/CS_URS_2021_02/966081123"/>
    <hyperlink ref="F534" r:id="rId40" display="https://podminky.urs.cz/item/CS_URS_2021_02/968062374"/>
    <hyperlink ref="F544" r:id="rId41" display="https://podminky.urs.cz/item/CS_URS_2021_02/968062375"/>
    <hyperlink ref="F548" r:id="rId42" display="https://podminky.urs.cz/item/CS_URS_2021_02/968062376"/>
    <hyperlink ref="F555" r:id="rId43" display="https://podminky.urs.cz/item/CS_URS_2021_02/968062377"/>
    <hyperlink ref="F576" r:id="rId44" display="https://podminky.urs.cz/item/CS_URS_2021_02/968062456"/>
    <hyperlink ref="F584" r:id="rId45" display="https://podminky.urs.cz/item/CS_URS_2021_02/968072361"/>
    <hyperlink ref="F598" r:id="rId46" display="https://podminky.urs.cz/item/CS_URS_2021_02/978013191"/>
    <hyperlink ref="F607" r:id="rId47" display="https://podminky.urs.cz/item/CS_URS_2021_02/997013213"/>
    <hyperlink ref="F610" r:id="rId48" display="https://podminky.urs.cz/item/CS_URS_2021_02/997013219"/>
    <hyperlink ref="F614" r:id="rId49" display="https://podminky.urs.cz/item/CS_URS_2021_02/997013501"/>
    <hyperlink ref="F617" r:id="rId50" display="https://podminky.urs.cz/item/CS_URS_2021_02/997013509"/>
    <hyperlink ref="F621" r:id="rId51" display="https://podminky.urs.cz/item/CS_URS_2021_02/997013631"/>
    <hyperlink ref="F627" r:id="rId52" display="https://podminky.urs.cz/item/CS_URS_2021_02/997013814"/>
    <hyperlink ref="F632" r:id="rId53" display="https://podminky.urs.cz/item/CS_URS_2021_02/998018002"/>
    <hyperlink ref="F637" r:id="rId54" display="https://podminky.urs.cz/item/CS_URS_2021_02/764002851"/>
    <hyperlink ref="F650" r:id="rId55" display="https://podminky.urs.cz/item/CS_URS_2021_02/998764202"/>
    <hyperlink ref="F653" r:id="rId56" display="https://podminky.urs.cz/item/CS_URS_2021_02/998764292"/>
    <hyperlink ref="F657" r:id="rId57" display="https://podminky.urs.cz/item/CS_URS_2021_02/766441821"/>
    <hyperlink ref="F787" r:id="rId58" display="https://podminky.urs.cz/item/CS_URS_2021_02/998766202"/>
    <hyperlink ref="F790" r:id="rId59" display="https://podminky.urs.cz/item/CS_URS_2021_02/998766292"/>
    <hyperlink ref="F800" r:id="rId60" display="https://podminky.urs.cz/item/CS_URS_2021_02/998771202"/>
    <hyperlink ref="F810" r:id="rId61" display="https://podminky.urs.cz/item/CS_URS_2021_02/998781202"/>
    <hyperlink ref="F817" r:id="rId62" display="https://podminky.urs.cz/item/CS_URS_2021_02/784171101"/>
    <hyperlink ref="F828" r:id="rId63" display="https://podminky.urs.cz/item/CS_URS_2021_02/784171111"/>
    <hyperlink ref="F864" r:id="rId64" display="https://podminky.urs.cz/item/CS_URS_2021_02/58124844"/>
    <hyperlink ref="F868" r:id="rId65" display="https://podminky.urs.cz/item/CS_URS_2021_02/58124840"/>
    <hyperlink ref="F904" r:id="rId66" display="https://podminky.urs.cz/item/CS_URS_2021_02/784171121"/>
    <hyperlink ref="F910" r:id="rId67" display="https://podminky.urs.cz/item/CS_URS_2021_02/58124844"/>
    <hyperlink ref="F914" r:id="rId68" display="https://podminky.urs.cz/item/CS_URS_2021_02/58124840"/>
    <hyperlink ref="F918" r:id="rId69" display="https://podminky.urs.cz/item/CS_URS_2021_02/784181121"/>
    <hyperlink ref="F922" r:id="rId70" display="https://podminky.urs.cz/item/CS_URS_2021_02/784221101"/>
    <hyperlink ref="F990" r:id="rId71" display="https://podminky.urs.cz/item/CS_URS_2021_02/99878620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72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83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84</v>
      </c>
    </row>
    <row r="4" s="1" customFormat="1" ht="24.96" customHeight="1">
      <c r="B4" s="22"/>
      <c r="D4" s="132" t="s">
        <v>85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284" t="str">
        <f>'Rekapitulace stavby'!K6</f>
        <v>Výměna výplní otvorů v obvodovém plášti MŠ Trávníčkova</v>
      </c>
      <c r="F7" s="134"/>
      <c r="G7" s="134"/>
      <c r="H7" s="134"/>
      <c r="L7" s="22"/>
    </row>
    <row r="8" s="2" customFormat="1" ht="12" customHeight="1">
      <c r="A8" s="41"/>
      <c r="B8" s="47"/>
      <c r="C8" s="41"/>
      <c r="D8" s="134" t="s">
        <v>1200</v>
      </c>
      <c r="E8" s="41"/>
      <c r="F8" s="41"/>
      <c r="G8" s="41"/>
      <c r="H8" s="41"/>
      <c r="I8" s="41"/>
      <c r="J8" s="41"/>
      <c r="K8" s="41"/>
      <c r="L8" s="135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6" t="s">
        <v>1201</v>
      </c>
      <c r="F9" s="41"/>
      <c r="G9" s="41"/>
      <c r="H9" s="41"/>
      <c r="I9" s="41"/>
      <c r="J9" s="41"/>
      <c r="K9" s="41"/>
      <c r="L9" s="135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5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4" t="s">
        <v>18</v>
      </c>
      <c r="E11" s="41"/>
      <c r="F11" s="137" t="s">
        <v>19</v>
      </c>
      <c r="G11" s="41"/>
      <c r="H11" s="41"/>
      <c r="I11" s="134" t="s">
        <v>20</v>
      </c>
      <c r="J11" s="137" t="s">
        <v>21</v>
      </c>
      <c r="K11" s="41"/>
      <c r="L11" s="135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4" t="s">
        <v>22</v>
      </c>
      <c r="E12" s="41"/>
      <c r="F12" s="137" t="s">
        <v>23</v>
      </c>
      <c r="G12" s="41"/>
      <c r="H12" s="41"/>
      <c r="I12" s="134" t="s">
        <v>24</v>
      </c>
      <c r="J12" s="138" t="str">
        <f>'Rekapitulace stavby'!AN8</f>
        <v>12. 11. 2021</v>
      </c>
      <c r="K12" s="41"/>
      <c r="L12" s="135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5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4" t="s">
        <v>28</v>
      </c>
      <c r="E14" s="41"/>
      <c r="F14" s="41"/>
      <c r="G14" s="41"/>
      <c r="H14" s="41"/>
      <c r="I14" s="134" t="s">
        <v>29</v>
      </c>
      <c r="J14" s="137" t="s">
        <v>21</v>
      </c>
      <c r="K14" s="41"/>
      <c r="L14" s="135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7" t="s">
        <v>30</v>
      </c>
      <c r="F15" s="41"/>
      <c r="G15" s="41"/>
      <c r="H15" s="41"/>
      <c r="I15" s="134" t="s">
        <v>31</v>
      </c>
      <c r="J15" s="137" t="s">
        <v>21</v>
      </c>
      <c r="K15" s="41"/>
      <c r="L15" s="135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5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4" t="s">
        <v>32</v>
      </c>
      <c r="E17" s="41"/>
      <c r="F17" s="41"/>
      <c r="G17" s="41"/>
      <c r="H17" s="41"/>
      <c r="I17" s="134" t="s">
        <v>29</v>
      </c>
      <c r="J17" s="35" t="str">
        <f>'Rekapitulace stavby'!AN13</f>
        <v>Vyplň údaj</v>
      </c>
      <c r="K17" s="41"/>
      <c r="L17" s="135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5" t="str">
        <f>'Rekapitulace stavby'!E14</f>
        <v>Vyplň údaj</v>
      </c>
      <c r="F18" s="137"/>
      <c r="G18" s="137"/>
      <c r="H18" s="137"/>
      <c r="I18" s="134" t="s">
        <v>31</v>
      </c>
      <c r="J18" s="35" t="str">
        <f>'Rekapitulace stavby'!AN14</f>
        <v>Vyplň údaj</v>
      </c>
      <c r="K18" s="41"/>
      <c r="L18" s="135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5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4" t="s">
        <v>34</v>
      </c>
      <c r="E20" s="41"/>
      <c r="F20" s="41"/>
      <c r="G20" s="41"/>
      <c r="H20" s="41"/>
      <c r="I20" s="134" t="s">
        <v>29</v>
      </c>
      <c r="J20" s="137" t="str">
        <f>IF('Rekapitulace stavby'!AN16="","",'Rekapitulace stavby'!AN16)</f>
        <v/>
      </c>
      <c r="K20" s="41"/>
      <c r="L20" s="135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7" t="str">
        <f>IF('Rekapitulace stavby'!E17="","",'Rekapitulace stavby'!E17)</f>
        <v xml:space="preserve"> </v>
      </c>
      <c r="F21" s="41"/>
      <c r="G21" s="41"/>
      <c r="H21" s="41"/>
      <c r="I21" s="134" t="s">
        <v>31</v>
      </c>
      <c r="J21" s="137" t="str">
        <f>IF('Rekapitulace stavby'!AN17="","",'Rekapitulace stavby'!AN17)</f>
        <v/>
      </c>
      <c r="K21" s="41"/>
      <c r="L21" s="135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5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4" t="s">
        <v>37</v>
      </c>
      <c r="E23" s="41"/>
      <c r="F23" s="41"/>
      <c r="G23" s="41"/>
      <c r="H23" s="41"/>
      <c r="I23" s="134" t="s">
        <v>29</v>
      </c>
      <c r="J23" s="137" t="str">
        <f>IF('Rekapitulace stavby'!AN19="","",'Rekapitulace stavby'!AN19)</f>
        <v/>
      </c>
      <c r="K23" s="41"/>
      <c r="L23" s="135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7" t="str">
        <f>IF('Rekapitulace stavby'!E20="","",'Rekapitulace stavby'!E20)</f>
        <v xml:space="preserve"> </v>
      </c>
      <c r="F24" s="41"/>
      <c r="G24" s="41"/>
      <c r="H24" s="41"/>
      <c r="I24" s="134" t="s">
        <v>31</v>
      </c>
      <c r="J24" s="137" t="str">
        <f>IF('Rekapitulace stavby'!AN20="","",'Rekapitulace stavby'!AN20)</f>
        <v/>
      </c>
      <c r="K24" s="41"/>
      <c r="L24" s="135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5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4" t="s">
        <v>38</v>
      </c>
      <c r="E26" s="41"/>
      <c r="F26" s="41"/>
      <c r="G26" s="41"/>
      <c r="H26" s="41"/>
      <c r="I26" s="41"/>
      <c r="J26" s="41"/>
      <c r="K26" s="41"/>
      <c r="L26" s="135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21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5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5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40</v>
      </c>
      <c r="E30" s="41"/>
      <c r="F30" s="41"/>
      <c r="G30" s="41"/>
      <c r="H30" s="41"/>
      <c r="I30" s="41"/>
      <c r="J30" s="147">
        <f>ROUND(J83, 2)</f>
        <v>0</v>
      </c>
      <c r="K30" s="41"/>
      <c r="L30" s="135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5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42</v>
      </c>
      <c r="G32" s="41"/>
      <c r="H32" s="41"/>
      <c r="I32" s="148" t="s">
        <v>41</v>
      </c>
      <c r="J32" s="148" t="s">
        <v>43</v>
      </c>
      <c r="K32" s="41"/>
      <c r="L32" s="135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44</v>
      </c>
      <c r="E33" s="134" t="s">
        <v>45</v>
      </c>
      <c r="F33" s="150">
        <f>ROUND((SUM(BE83:BE96)),  2)</f>
        <v>0</v>
      </c>
      <c r="G33" s="41"/>
      <c r="H33" s="41"/>
      <c r="I33" s="151">
        <v>0.20999999999999999</v>
      </c>
      <c r="J33" s="150">
        <f>ROUND(((SUM(BE83:BE96))*I33),  2)</f>
        <v>0</v>
      </c>
      <c r="K33" s="41"/>
      <c r="L33" s="135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4" t="s">
        <v>46</v>
      </c>
      <c r="F34" s="150">
        <f>ROUND((SUM(BF83:BF96)),  2)</f>
        <v>0</v>
      </c>
      <c r="G34" s="41"/>
      <c r="H34" s="41"/>
      <c r="I34" s="151">
        <v>0.14999999999999999</v>
      </c>
      <c r="J34" s="150">
        <f>ROUND(((SUM(BF83:BF96))*I34),  2)</f>
        <v>0</v>
      </c>
      <c r="K34" s="41"/>
      <c r="L34" s="135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4" t="s">
        <v>47</v>
      </c>
      <c r="F35" s="150">
        <f>ROUND((SUM(BG83:BG96)),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5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4" t="s">
        <v>48</v>
      </c>
      <c r="F36" s="150">
        <f>ROUND((SUM(BH83:BH96)),  2)</f>
        <v>0</v>
      </c>
      <c r="G36" s="41"/>
      <c r="H36" s="41"/>
      <c r="I36" s="151">
        <v>0.14999999999999999</v>
      </c>
      <c r="J36" s="150">
        <f>0</f>
        <v>0</v>
      </c>
      <c r="K36" s="41"/>
      <c r="L36" s="135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4" t="s">
        <v>49</v>
      </c>
      <c r="F37" s="150">
        <f>ROUND((SUM(BI83:BI96)),  2)</f>
        <v>0</v>
      </c>
      <c r="G37" s="41"/>
      <c r="H37" s="41"/>
      <c r="I37" s="151">
        <v>0</v>
      </c>
      <c r="J37" s="150">
        <f>0</f>
        <v>0</v>
      </c>
      <c r="K37" s="41"/>
      <c r="L37" s="135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5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50</v>
      </c>
      <c r="E39" s="154"/>
      <c r="F39" s="154"/>
      <c r="G39" s="155" t="s">
        <v>51</v>
      </c>
      <c r="H39" s="156" t="s">
        <v>52</v>
      </c>
      <c r="I39" s="154"/>
      <c r="J39" s="157">
        <f>SUM(J30:J37)</f>
        <v>0</v>
      </c>
      <c r="K39" s="158"/>
      <c r="L39" s="135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5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5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5" t="s">
        <v>86</v>
      </c>
      <c r="D45" s="43"/>
      <c r="E45" s="43"/>
      <c r="F45" s="43"/>
      <c r="G45" s="43"/>
      <c r="H45" s="43"/>
      <c r="I45" s="43"/>
      <c r="J45" s="43"/>
      <c r="K45" s="43"/>
      <c r="L45" s="135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5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4" t="s">
        <v>16</v>
      </c>
      <c r="D47" s="43"/>
      <c r="E47" s="43"/>
      <c r="F47" s="43"/>
      <c r="G47" s="43"/>
      <c r="H47" s="43"/>
      <c r="I47" s="43"/>
      <c r="J47" s="43"/>
      <c r="K47" s="43"/>
      <c r="L47" s="135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285" t="str">
        <f>E7</f>
        <v>Výměna výplní otvorů v obvodovém plášti MŠ Trávníčkova</v>
      </c>
      <c r="F48" s="34"/>
      <c r="G48" s="34"/>
      <c r="H48" s="34"/>
      <c r="I48" s="43"/>
      <c r="J48" s="43"/>
      <c r="K48" s="43"/>
      <c r="L48" s="135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4" t="s">
        <v>1200</v>
      </c>
      <c r="D49" s="43"/>
      <c r="E49" s="43"/>
      <c r="F49" s="43"/>
      <c r="G49" s="43"/>
      <c r="H49" s="43"/>
      <c r="I49" s="43"/>
      <c r="J49" s="43"/>
      <c r="K49" s="43"/>
      <c r="L49" s="135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VRN - Vedlejší rozpočtové náklady</v>
      </c>
      <c r="F50" s="43"/>
      <c r="G50" s="43"/>
      <c r="H50" s="43"/>
      <c r="I50" s="43"/>
      <c r="J50" s="43"/>
      <c r="K50" s="43"/>
      <c r="L50" s="135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5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4" t="s">
        <v>22</v>
      </c>
      <c r="D52" s="43"/>
      <c r="E52" s="43"/>
      <c r="F52" s="29" t="str">
        <f>F12</f>
        <v>Trávníčkova 1748/39, Praha 5 - Stodůlky</v>
      </c>
      <c r="G52" s="43"/>
      <c r="H52" s="43"/>
      <c r="I52" s="34" t="s">
        <v>24</v>
      </c>
      <c r="J52" s="75" t="str">
        <f>IF(J12="","",J12)</f>
        <v>12. 11. 2021</v>
      </c>
      <c r="K52" s="43"/>
      <c r="L52" s="135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5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4" t="s">
        <v>28</v>
      </c>
      <c r="D54" s="43"/>
      <c r="E54" s="43"/>
      <c r="F54" s="29" t="str">
        <f>E15</f>
        <v>Městská část Praha 13,Sluneční nám.2580/13,Praha 5</v>
      </c>
      <c r="G54" s="43"/>
      <c r="H54" s="43"/>
      <c r="I54" s="34" t="s">
        <v>34</v>
      </c>
      <c r="J54" s="39" t="str">
        <f>E21</f>
        <v xml:space="preserve"> </v>
      </c>
      <c r="K54" s="43"/>
      <c r="L54" s="135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4" t="s">
        <v>32</v>
      </c>
      <c r="D55" s="43"/>
      <c r="E55" s="43"/>
      <c r="F55" s="29" t="str">
        <f>IF(E18="","",E18)</f>
        <v>Vyplň údaj</v>
      </c>
      <c r="G55" s="43"/>
      <c r="H55" s="43"/>
      <c r="I55" s="34" t="s">
        <v>37</v>
      </c>
      <c r="J55" s="39" t="str">
        <f>E24</f>
        <v xml:space="preserve"> </v>
      </c>
      <c r="K55" s="43"/>
      <c r="L55" s="135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5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3" t="s">
        <v>87</v>
      </c>
      <c r="D57" s="164"/>
      <c r="E57" s="164"/>
      <c r="F57" s="164"/>
      <c r="G57" s="164"/>
      <c r="H57" s="164"/>
      <c r="I57" s="164"/>
      <c r="J57" s="165" t="s">
        <v>88</v>
      </c>
      <c r="K57" s="164"/>
      <c r="L57" s="135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5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6" t="s">
        <v>72</v>
      </c>
      <c r="D59" s="43"/>
      <c r="E59" s="43"/>
      <c r="F59" s="43"/>
      <c r="G59" s="43"/>
      <c r="H59" s="43"/>
      <c r="I59" s="43"/>
      <c r="J59" s="105">
        <f>J83</f>
        <v>0</v>
      </c>
      <c r="K59" s="43"/>
      <c r="L59" s="135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19" t="s">
        <v>89</v>
      </c>
    </row>
    <row r="60" s="9" customFormat="1" ht="24.96" customHeight="1">
      <c r="A60" s="9"/>
      <c r="B60" s="167"/>
      <c r="C60" s="168"/>
      <c r="D60" s="169" t="s">
        <v>1201</v>
      </c>
      <c r="E60" s="170"/>
      <c r="F60" s="170"/>
      <c r="G60" s="170"/>
      <c r="H60" s="170"/>
      <c r="I60" s="170"/>
      <c r="J60" s="171">
        <f>J84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1202</v>
      </c>
      <c r="E61" s="176"/>
      <c r="F61" s="176"/>
      <c r="G61" s="176"/>
      <c r="H61" s="176"/>
      <c r="I61" s="176"/>
      <c r="J61" s="177">
        <f>J85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1203</v>
      </c>
      <c r="E62" s="176"/>
      <c r="F62" s="176"/>
      <c r="G62" s="176"/>
      <c r="H62" s="176"/>
      <c r="I62" s="176"/>
      <c r="J62" s="177">
        <f>J89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1204</v>
      </c>
      <c r="E63" s="176"/>
      <c r="F63" s="176"/>
      <c r="G63" s="176"/>
      <c r="H63" s="176"/>
      <c r="I63" s="176"/>
      <c r="J63" s="177">
        <f>J93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41"/>
      <c r="B64" s="42"/>
      <c r="C64" s="43"/>
      <c r="D64" s="43"/>
      <c r="E64" s="43"/>
      <c r="F64" s="43"/>
      <c r="G64" s="43"/>
      <c r="H64" s="43"/>
      <c r="I64" s="43"/>
      <c r="J64" s="43"/>
      <c r="K64" s="43"/>
      <c r="L64" s="135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</row>
    <row r="65" s="2" customFormat="1" ht="6.96" customHeight="1">
      <c r="A65" s="41"/>
      <c r="B65" s="62"/>
      <c r="C65" s="63"/>
      <c r="D65" s="63"/>
      <c r="E65" s="63"/>
      <c r="F65" s="63"/>
      <c r="G65" s="63"/>
      <c r="H65" s="63"/>
      <c r="I65" s="63"/>
      <c r="J65" s="63"/>
      <c r="K65" s="63"/>
      <c r="L65" s="135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9" s="2" customFormat="1" ht="6.96" customHeight="1">
      <c r="A69" s="41"/>
      <c r="B69" s="64"/>
      <c r="C69" s="65"/>
      <c r="D69" s="65"/>
      <c r="E69" s="65"/>
      <c r="F69" s="65"/>
      <c r="G69" s="65"/>
      <c r="H69" s="65"/>
      <c r="I69" s="65"/>
      <c r="J69" s="65"/>
      <c r="K69" s="65"/>
      <c r="L69" s="135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24.96" customHeight="1">
      <c r="A70" s="41"/>
      <c r="B70" s="42"/>
      <c r="C70" s="25" t="s">
        <v>105</v>
      </c>
      <c r="D70" s="43"/>
      <c r="E70" s="43"/>
      <c r="F70" s="43"/>
      <c r="G70" s="43"/>
      <c r="H70" s="43"/>
      <c r="I70" s="43"/>
      <c r="J70" s="43"/>
      <c r="K70" s="43"/>
      <c r="L70" s="135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6.96" customHeight="1">
      <c r="A71" s="41"/>
      <c r="B71" s="42"/>
      <c r="C71" s="43"/>
      <c r="D71" s="43"/>
      <c r="E71" s="43"/>
      <c r="F71" s="43"/>
      <c r="G71" s="43"/>
      <c r="H71" s="43"/>
      <c r="I71" s="43"/>
      <c r="J71" s="43"/>
      <c r="K71" s="43"/>
      <c r="L71" s="135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12" customHeight="1">
      <c r="A72" s="41"/>
      <c r="B72" s="42"/>
      <c r="C72" s="34" t="s">
        <v>16</v>
      </c>
      <c r="D72" s="43"/>
      <c r="E72" s="43"/>
      <c r="F72" s="43"/>
      <c r="G72" s="43"/>
      <c r="H72" s="43"/>
      <c r="I72" s="43"/>
      <c r="J72" s="43"/>
      <c r="K72" s="43"/>
      <c r="L72" s="135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6.5" customHeight="1">
      <c r="A73" s="41"/>
      <c r="B73" s="42"/>
      <c r="C73" s="43"/>
      <c r="D73" s="43"/>
      <c r="E73" s="285" t="str">
        <f>E7</f>
        <v>Výměna výplní otvorů v obvodovém plášti MŠ Trávníčkova</v>
      </c>
      <c r="F73" s="34"/>
      <c r="G73" s="34"/>
      <c r="H73" s="34"/>
      <c r="I73" s="43"/>
      <c r="J73" s="43"/>
      <c r="K73" s="43"/>
      <c r="L73" s="135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2" customHeight="1">
      <c r="A74" s="41"/>
      <c r="B74" s="42"/>
      <c r="C74" s="34" t="s">
        <v>1200</v>
      </c>
      <c r="D74" s="43"/>
      <c r="E74" s="43"/>
      <c r="F74" s="43"/>
      <c r="G74" s="43"/>
      <c r="H74" s="43"/>
      <c r="I74" s="43"/>
      <c r="J74" s="43"/>
      <c r="K74" s="43"/>
      <c r="L74" s="135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6.5" customHeight="1">
      <c r="A75" s="41"/>
      <c r="B75" s="42"/>
      <c r="C75" s="43"/>
      <c r="D75" s="43"/>
      <c r="E75" s="72" t="str">
        <f>E9</f>
        <v>VRN - Vedlejší rozpočtové náklady</v>
      </c>
      <c r="F75" s="43"/>
      <c r="G75" s="43"/>
      <c r="H75" s="43"/>
      <c r="I75" s="43"/>
      <c r="J75" s="43"/>
      <c r="K75" s="43"/>
      <c r="L75" s="135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6.96" customHeight="1">
      <c r="A76" s="41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135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2" customHeight="1">
      <c r="A77" s="41"/>
      <c r="B77" s="42"/>
      <c r="C77" s="34" t="s">
        <v>22</v>
      </c>
      <c r="D77" s="43"/>
      <c r="E77" s="43"/>
      <c r="F77" s="29" t="str">
        <f>F12</f>
        <v>Trávníčkova 1748/39, Praha 5 - Stodůlky</v>
      </c>
      <c r="G77" s="43"/>
      <c r="H77" s="43"/>
      <c r="I77" s="34" t="s">
        <v>24</v>
      </c>
      <c r="J77" s="75" t="str">
        <f>IF(J12="","",J12)</f>
        <v>12. 11. 2021</v>
      </c>
      <c r="K77" s="43"/>
      <c r="L77" s="135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35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5.15" customHeight="1">
      <c r="A79" s="41"/>
      <c r="B79" s="42"/>
      <c r="C79" s="34" t="s">
        <v>28</v>
      </c>
      <c r="D79" s="43"/>
      <c r="E79" s="43"/>
      <c r="F79" s="29" t="str">
        <f>E15</f>
        <v>Městská část Praha 13,Sluneční nám.2580/13,Praha 5</v>
      </c>
      <c r="G79" s="43"/>
      <c r="H79" s="43"/>
      <c r="I79" s="34" t="s">
        <v>34</v>
      </c>
      <c r="J79" s="39" t="str">
        <f>E21</f>
        <v xml:space="preserve"> </v>
      </c>
      <c r="K79" s="43"/>
      <c r="L79" s="135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5.15" customHeight="1">
      <c r="A80" s="41"/>
      <c r="B80" s="42"/>
      <c r="C80" s="34" t="s">
        <v>32</v>
      </c>
      <c r="D80" s="43"/>
      <c r="E80" s="43"/>
      <c r="F80" s="29" t="str">
        <f>IF(E18="","",E18)</f>
        <v>Vyplň údaj</v>
      </c>
      <c r="G80" s="43"/>
      <c r="H80" s="43"/>
      <c r="I80" s="34" t="s">
        <v>37</v>
      </c>
      <c r="J80" s="39" t="str">
        <f>E24</f>
        <v xml:space="preserve"> </v>
      </c>
      <c r="K80" s="43"/>
      <c r="L80" s="135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0.32" customHeight="1">
      <c r="A81" s="41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35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11" customFormat="1" ht="29.28" customHeight="1">
      <c r="A82" s="179"/>
      <c r="B82" s="180"/>
      <c r="C82" s="181" t="s">
        <v>106</v>
      </c>
      <c r="D82" s="182" t="s">
        <v>59</v>
      </c>
      <c r="E82" s="182" t="s">
        <v>55</v>
      </c>
      <c r="F82" s="182" t="s">
        <v>56</v>
      </c>
      <c r="G82" s="182" t="s">
        <v>107</v>
      </c>
      <c r="H82" s="182" t="s">
        <v>108</v>
      </c>
      <c r="I82" s="182" t="s">
        <v>109</v>
      </c>
      <c r="J82" s="182" t="s">
        <v>88</v>
      </c>
      <c r="K82" s="183" t="s">
        <v>110</v>
      </c>
      <c r="L82" s="184"/>
      <c r="M82" s="95" t="s">
        <v>21</v>
      </c>
      <c r="N82" s="96" t="s">
        <v>44</v>
      </c>
      <c r="O82" s="96" t="s">
        <v>111</v>
      </c>
      <c r="P82" s="96" t="s">
        <v>112</v>
      </c>
      <c r="Q82" s="96" t="s">
        <v>113</v>
      </c>
      <c r="R82" s="96" t="s">
        <v>114</v>
      </c>
      <c r="S82" s="96" t="s">
        <v>115</v>
      </c>
      <c r="T82" s="97" t="s">
        <v>116</v>
      </c>
      <c r="U82" s="179"/>
      <c r="V82" s="179"/>
      <c r="W82" s="179"/>
      <c r="X82" s="179"/>
      <c r="Y82" s="179"/>
      <c r="Z82" s="179"/>
      <c r="AA82" s="179"/>
      <c r="AB82" s="179"/>
      <c r="AC82" s="179"/>
      <c r="AD82" s="179"/>
      <c r="AE82" s="179"/>
    </row>
    <row r="83" s="2" customFormat="1" ht="22.8" customHeight="1">
      <c r="A83" s="41"/>
      <c r="B83" s="42"/>
      <c r="C83" s="102" t="s">
        <v>117</v>
      </c>
      <c r="D83" s="43"/>
      <c r="E83" s="43"/>
      <c r="F83" s="43"/>
      <c r="G83" s="43"/>
      <c r="H83" s="43"/>
      <c r="I83" s="43"/>
      <c r="J83" s="185">
        <f>BK83</f>
        <v>0</v>
      </c>
      <c r="K83" s="43"/>
      <c r="L83" s="47"/>
      <c r="M83" s="98"/>
      <c r="N83" s="186"/>
      <c r="O83" s="99"/>
      <c r="P83" s="187">
        <f>P84</f>
        <v>0</v>
      </c>
      <c r="Q83" s="99"/>
      <c r="R83" s="187">
        <f>R84</f>
        <v>0</v>
      </c>
      <c r="S83" s="99"/>
      <c r="T83" s="188">
        <f>T84</f>
        <v>0</v>
      </c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T83" s="19" t="s">
        <v>73</v>
      </c>
      <c r="AU83" s="19" t="s">
        <v>89</v>
      </c>
      <c r="BK83" s="189">
        <f>BK84</f>
        <v>0</v>
      </c>
    </row>
    <row r="84" s="12" customFormat="1" ht="25.92" customHeight="1">
      <c r="A84" s="12"/>
      <c r="B84" s="190"/>
      <c r="C84" s="191"/>
      <c r="D84" s="192" t="s">
        <v>73</v>
      </c>
      <c r="E84" s="193" t="s">
        <v>81</v>
      </c>
      <c r="F84" s="193" t="s">
        <v>82</v>
      </c>
      <c r="G84" s="191"/>
      <c r="H84" s="191"/>
      <c r="I84" s="194"/>
      <c r="J84" s="195">
        <f>BK84</f>
        <v>0</v>
      </c>
      <c r="K84" s="191"/>
      <c r="L84" s="196"/>
      <c r="M84" s="197"/>
      <c r="N84" s="198"/>
      <c r="O84" s="198"/>
      <c r="P84" s="199">
        <f>P85+P89+P93</f>
        <v>0</v>
      </c>
      <c r="Q84" s="198"/>
      <c r="R84" s="199">
        <f>R85+R89+R93</f>
        <v>0</v>
      </c>
      <c r="S84" s="198"/>
      <c r="T84" s="200">
        <f>T85+T89+T93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1" t="s">
        <v>186</v>
      </c>
      <c r="AT84" s="202" t="s">
        <v>73</v>
      </c>
      <c r="AU84" s="202" t="s">
        <v>74</v>
      </c>
      <c r="AY84" s="201" t="s">
        <v>120</v>
      </c>
      <c r="BK84" s="203">
        <f>BK85+BK89+BK93</f>
        <v>0</v>
      </c>
    </row>
    <row r="85" s="12" customFormat="1" ht="22.8" customHeight="1">
      <c r="A85" s="12"/>
      <c r="B85" s="190"/>
      <c r="C85" s="191"/>
      <c r="D85" s="192" t="s">
        <v>73</v>
      </c>
      <c r="E85" s="204" t="s">
        <v>1205</v>
      </c>
      <c r="F85" s="204" t="s">
        <v>1206</v>
      </c>
      <c r="G85" s="191"/>
      <c r="H85" s="191"/>
      <c r="I85" s="194"/>
      <c r="J85" s="205">
        <f>BK85</f>
        <v>0</v>
      </c>
      <c r="K85" s="191"/>
      <c r="L85" s="196"/>
      <c r="M85" s="197"/>
      <c r="N85" s="198"/>
      <c r="O85" s="198"/>
      <c r="P85" s="199">
        <f>SUM(P86:P88)</f>
        <v>0</v>
      </c>
      <c r="Q85" s="198"/>
      <c r="R85" s="199">
        <f>SUM(R86:R88)</f>
        <v>0</v>
      </c>
      <c r="S85" s="198"/>
      <c r="T85" s="200">
        <f>SUM(T86:T88)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1" t="s">
        <v>186</v>
      </c>
      <c r="AT85" s="202" t="s">
        <v>73</v>
      </c>
      <c r="AU85" s="202" t="s">
        <v>79</v>
      </c>
      <c r="AY85" s="201" t="s">
        <v>120</v>
      </c>
      <c r="BK85" s="203">
        <f>SUM(BK86:BK88)</f>
        <v>0</v>
      </c>
    </row>
    <row r="86" s="2" customFormat="1" ht="16.5" customHeight="1">
      <c r="A86" s="41"/>
      <c r="B86" s="42"/>
      <c r="C86" s="206" t="s">
        <v>79</v>
      </c>
      <c r="D86" s="206" t="s">
        <v>123</v>
      </c>
      <c r="E86" s="207" t="s">
        <v>1207</v>
      </c>
      <c r="F86" s="208" t="s">
        <v>1206</v>
      </c>
      <c r="G86" s="209" t="s">
        <v>183</v>
      </c>
      <c r="H86" s="210">
        <v>1</v>
      </c>
      <c r="I86" s="211"/>
      <c r="J86" s="212">
        <f>ROUND(I86*H86,2)</f>
        <v>0</v>
      </c>
      <c r="K86" s="208" t="s">
        <v>136</v>
      </c>
      <c r="L86" s="47"/>
      <c r="M86" s="213" t="s">
        <v>21</v>
      </c>
      <c r="N86" s="214" t="s">
        <v>45</v>
      </c>
      <c r="O86" s="87"/>
      <c r="P86" s="215">
        <f>O86*H86</f>
        <v>0</v>
      </c>
      <c r="Q86" s="215">
        <v>0</v>
      </c>
      <c r="R86" s="215">
        <f>Q86*H86</f>
        <v>0</v>
      </c>
      <c r="S86" s="215">
        <v>0</v>
      </c>
      <c r="T86" s="216">
        <f>S86*H86</f>
        <v>0</v>
      </c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R86" s="217" t="s">
        <v>1208</v>
      </c>
      <c r="AT86" s="217" t="s">
        <v>123</v>
      </c>
      <c r="AU86" s="217" t="s">
        <v>84</v>
      </c>
      <c r="AY86" s="19" t="s">
        <v>120</v>
      </c>
      <c r="BE86" s="218">
        <f>IF(N86="základní",J86,0)</f>
        <v>0</v>
      </c>
      <c r="BF86" s="218">
        <f>IF(N86="snížená",J86,0)</f>
        <v>0</v>
      </c>
      <c r="BG86" s="218">
        <f>IF(N86="zákl. přenesená",J86,0)</f>
        <v>0</v>
      </c>
      <c r="BH86" s="218">
        <f>IF(N86="sníž. přenesená",J86,0)</f>
        <v>0</v>
      </c>
      <c r="BI86" s="218">
        <f>IF(N86="nulová",J86,0)</f>
        <v>0</v>
      </c>
      <c r="BJ86" s="19" t="s">
        <v>79</v>
      </c>
      <c r="BK86" s="218">
        <f>ROUND(I86*H86,2)</f>
        <v>0</v>
      </c>
      <c r="BL86" s="19" t="s">
        <v>1208</v>
      </c>
      <c r="BM86" s="217" t="s">
        <v>1209</v>
      </c>
    </row>
    <row r="87" s="2" customFormat="1">
      <c r="A87" s="41"/>
      <c r="B87" s="42"/>
      <c r="C87" s="43"/>
      <c r="D87" s="219" t="s">
        <v>129</v>
      </c>
      <c r="E87" s="43"/>
      <c r="F87" s="220" t="s">
        <v>1206</v>
      </c>
      <c r="G87" s="43"/>
      <c r="H87" s="43"/>
      <c r="I87" s="221"/>
      <c r="J87" s="43"/>
      <c r="K87" s="43"/>
      <c r="L87" s="47"/>
      <c r="M87" s="222"/>
      <c r="N87" s="223"/>
      <c r="O87" s="87"/>
      <c r="P87" s="87"/>
      <c r="Q87" s="87"/>
      <c r="R87" s="87"/>
      <c r="S87" s="87"/>
      <c r="T87" s="88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T87" s="19" t="s">
        <v>129</v>
      </c>
      <c r="AU87" s="19" t="s">
        <v>84</v>
      </c>
    </row>
    <row r="88" s="2" customFormat="1">
      <c r="A88" s="41"/>
      <c r="B88" s="42"/>
      <c r="C88" s="43"/>
      <c r="D88" s="246" t="s">
        <v>139</v>
      </c>
      <c r="E88" s="43"/>
      <c r="F88" s="247" t="s">
        <v>1210</v>
      </c>
      <c r="G88" s="43"/>
      <c r="H88" s="43"/>
      <c r="I88" s="221"/>
      <c r="J88" s="43"/>
      <c r="K88" s="43"/>
      <c r="L88" s="47"/>
      <c r="M88" s="222"/>
      <c r="N88" s="223"/>
      <c r="O88" s="87"/>
      <c r="P88" s="87"/>
      <c r="Q88" s="87"/>
      <c r="R88" s="87"/>
      <c r="S88" s="87"/>
      <c r="T88" s="88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T88" s="19" t="s">
        <v>139</v>
      </c>
      <c r="AU88" s="19" t="s">
        <v>84</v>
      </c>
    </row>
    <row r="89" s="12" customFormat="1" ht="22.8" customHeight="1">
      <c r="A89" s="12"/>
      <c r="B89" s="190"/>
      <c r="C89" s="191"/>
      <c r="D89" s="192" t="s">
        <v>73</v>
      </c>
      <c r="E89" s="204" t="s">
        <v>1211</v>
      </c>
      <c r="F89" s="204" t="s">
        <v>1212</v>
      </c>
      <c r="G89" s="191"/>
      <c r="H89" s="191"/>
      <c r="I89" s="194"/>
      <c r="J89" s="205">
        <f>BK89</f>
        <v>0</v>
      </c>
      <c r="K89" s="191"/>
      <c r="L89" s="196"/>
      <c r="M89" s="197"/>
      <c r="N89" s="198"/>
      <c r="O89" s="198"/>
      <c r="P89" s="199">
        <f>SUM(P90:P92)</f>
        <v>0</v>
      </c>
      <c r="Q89" s="198"/>
      <c r="R89" s="199">
        <f>SUM(R90:R92)</f>
        <v>0</v>
      </c>
      <c r="S89" s="198"/>
      <c r="T89" s="200">
        <f>SUM(T90:T92)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1" t="s">
        <v>186</v>
      </c>
      <c r="AT89" s="202" t="s">
        <v>73</v>
      </c>
      <c r="AU89" s="202" t="s">
        <v>79</v>
      </c>
      <c r="AY89" s="201" t="s">
        <v>120</v>
      </c>
      <c r="BK89" s="203">
        <f>SUM(BK90:BK92)</f>
        <v>0</v>
      </c>
    </row>
    <row r="90" s="2" customFormat="1" ht="16.5" customHeight="1">
      <c r="A90" s="41"/>
      <c r="B90" s="42"/>
      <c r="C90" s="206" t="s">
        <v>84</v>
      </c>
      <c r="D90" s="206" t="s">
        <v>123</v>
      </c>
      <c r="E90" s="207" t="s">
        <v>1213</v>
      </c>
      <c r="F90" s="208" t="s">
        <v>1214</v>
      </c>
      <c r="G90" s="209" t="s">
        <v>183</v>
      </c>
      <c r="H90" s="210">
        <v>1</v>
      </c>
      <c r="I90" s="211"/>
      <c r="J90" s="212">
        <f>ROUND(I90*H90,2)</f>
        <v>0</v>
      </c>
      <c r="K90" s="208" t="s">
        <v>136</v>
      </c>
      <c r="L90" s="47"/>
      <c r="M90" s="213" t="s">
        <v>21</v>
      </c>
      <c r="N90" s="214" t="s">
        <v>45</v>
      </c>
      <c r="O90" s="87"/>
      <c r="P90" s="215">
        <f>O90*H90</f>
        <v>0</v>
      </c>
      <c r="Q90" s="215">
        <v>0</v>
      </c>
      <c r="R90" s="215">
        <f>Q90*H90</f>
        <v>0</v>
      </c>
      <c r="S90" s="215">
        <v>0</v>
      </c>
      <c r="T90" s="216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17" t="s">
        <v>1208</v>
      </c>
      <c r="AT90" s="217" t="s">
        <v>123</v>
      </c>
      <c r="AU90" s="217" t="s">
        <v>84</v>
      </c>
      <c r="AY90" s="19" t="s">
        <v>120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79</v>
      </c>
      <c r="BK90" s="218">
        <f>ROUND(I90*H90,2)</f>
        <v>0</v>
      </c>
      <c r="BL90" s="19" t="s">
        <v>1208</v>
      </c>
      <c r="BM90" s="217" t="s">
        <v>1215</v>
      </c>
    </row>
    <row r="91" s="2" customFormat="1">
      <c r="A91" s="41"/>
      <c r="B91" s="42"/>
      <c r="C91" s="43"/>
      <c r="D91" s="219" t="s">
        <v>129</v>
      </c>
      <c r="E91" s="43"/>
      <c r="F91" s="220" t="s">
        <v>1214</v>
      </c>
      <c r="G91" s="43"/>
      <c r="H91" s="43"/>
      <c r="I91" s="221"/>
      <c r="J91" s="43"/>
      <c r="K91" s="43"/>
      <c r="L91" s="47"/>
      <c r="M91" s="222"/>
      <c r="N91" s="223"/>
      <c r="O91" s="87"/>
      <c r="P91" s="87"/>
      <c r="Q91" s="87"/>
      <c r="R91" s="87"/>
      <c r="S91" s="87"/>
      <c r="T91" s="88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19" t="s">
        <v>129</v>
      </c>
      <c r="AU91" s="19" t="s">
        <v>84</v>
      </c>
    </row>
    <row r="92" s="2" customFormat="1">
      <c r="A92" s="41"/>
      <c r="B92" s="42"/>
      <c r="C92" s="43"/>
      <c r="D92" s="246" t="s">
        <v>139</v>
      </c>
      <c r="E92" s="43"/>
      <c r="F92" s="247" t="s">
        <v>1216</v>
      </c>
      <c r="G92" s="43"/>
      <c r="H92" s="43"/>
      <c r="I92" s="221"/>
      <c r="J92" s="43"/>
      <c r="K92" s="43"/>
      <c r="L92" s="47"/>
      <c r="M92" s="222"/>
      <c r="N92" s="223"/>
      <c r="O92" s="87"/>
      <c r="P92" s="87"/>
      <c r="Q92" s="87"/>
      <c r="R92" s="87"/>
      <c r="S92" s="87"/>
      <c r="T92" s="88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19" t="s">
        <v>139</v>
      </c>
      <c r="AU92" s="19" t="s">
        <v>84</v>
      </c>
    </row>
    <row r="93" s="12" customFormat="1" ht="22.8" customHeight="1">
      <c r="A93" s="12"/>
      <c r="B93" s="190"/>
      <c r="C93" s="191"/>
      <c r="D93" s="192" t="s">
        <v>73</v>
      </c>
      <c r="E93" s="204" t="s">
        <v>1217</v>
      </c>
      <c r="F93" s="204" t="s">
        <v>1218</v>
      </c>
      <c r="G93" s="191"/>
      <c r="H93" s="191"/>
      <c r="I93" s="194"/>
      <c r="J93" s="205">
        <f>BK93</f>
        <v>0</v>
      </c>
      <c r="K93" s="191"/>
      <c r="L93" s="196"/>
      <c r="M93" s="197"/>
      <c r="N93" s="198"/>
      <c r="O93" s="198"/>
      <c r="P93" s="199">
        <f>SUM(P94:P96)</f>
        <v>0</v>
      </c>
      <c r="Q93" s="198"/>
      <c r="R93" s="199">
        <f>SUM(R94:R96)</f>
        <v>0</v>
      </c>
      <c r="S93" s="198"/>
      <c r="T93" s="200">
        <f>SUM(T94:T96)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1" t="s">
        <v>186</v>
      </c>
      <c r="AT93" s="202" t="s">
        <v>73</v>
      </c>
      <c r="AU93" s="202" t="s">
        <v>79</v>
      </c>
      <c r="AY93" s="201" t="s">
        <v>120</v>
      </c>
      <c r="BK93" s="203">
        <f>SUM(BK94:BK96)</f>
        <v>0</v>
      </c>
    </row>
    <row r="94" s="2" customFormat="1" ht="16.5" customHeight="1">
      <c r="A94" s="41"/>
      <c r="B94" s="42"/>
      <c r="C94" s="206" t="s">
        <v>172</v>
      </c>
      <c r="D94" s="206" t="s">
        <v>123</v>
      </c>
      <c r="E94" s="207" t="s">
        <v>1219</v>
      </c>
      <c r="F94" s="208" t="s">
        <v>1218</v>
      </c>
      <c r="G94" s="209" t="s">
        <v>183</v>
      </c>
      <c r="H94" s="210">
        <v>1</v>
      </c>
      <c r="I94" s="211"/>
      <c r="J94" s="212">
        <f>ROUND(I94*H94,2)</f>
        <v>0</v>
      </c>
      <c r="K94" s="208" t="s">
        <v>136</v>
      </c>
      <c r="L94" s="47"/>
      <c r="M94" s="213" t="s">
        <v>21</v>
      </c>
      <c r="N94" s="214" t="s">
        <v>45</v>
      </c>
      <c r="O94" s="87"/>
      <c r="P94" s="215">
        <f>O94*H94</f>
        <v>0</v>
      </c>
      <c r="Q94" s="215">
        <v>0</v>
      </c>
      <c r="R94" s="215">
        <f>Q94*H94</f>
        <v>0</v>
      </c>
      <c r="S94" s="215">
        <v>0</v>
      </c>
      <c r="T94" s="216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17" t="s">
        <v>1208</v>
      </c>
      <c r="AT94" s="217" t="s">
        <v>123</v>
      </c>
      <c r="AU94" s="217" t="s">
        <v>84</v>
      </c>
      <c r="AY94" s="19" t="s">
        <v>120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79</v>
      </c>
      <c r="BK94" s="218">
        <f>ROUND(I94*H94,2)</f>
        <v>0</v>
      </c>
      <c r="BL94" s="19" t="s">
        <v>1208</v>
      </c>
      <c r="BM94" s="217" t="s">
        <v>1220</v>
      </c>
    </row>
    <row r="95" s="2" customFormat="1">
      <c r="A95" s="41"/>
      <c r="B95" s="42"/>
      <c r="C95" s="43"/>
      <c r="D95" s="219" t="s">
        <v>129</v>
      </c>
      <c r="E95" s="43"/>
      <c r="F95" s="220" t="s">
        <v>1218</v>
      </c>
      <c r="G95" s="43"/>
      <c r="H95" s="43"/>
      <c r="I95" s="221"/>
      <c r="J95" s="43"/>
      <c r="K95" s="43"/>
      <c r="L95" s="47"/>
      <c r="M95" s="222"/>
      <c r="N95" s="223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19" t="s">
        <v>129</v>
      </c>
      <c r="AU95" s="19" t="s">
        <v>84</v>
      </c>
    </row>
    <row r="96" s="2" customFormat="1">
      <c r="A96" s="41"/>
      <c r="B96" s="42"/>
      <c r="C96" s="43"/>
      <c r="D96" s="246" t="s">
        <v>139</v>
      </c>
      <c r="E96" s="43"/>
      <c r="F96" s="247" t="s">
        <v>1221</v>
      </c>
      <c r="G96" s="43"/>
      <c r="H96" s="43"/>
      <c r="I96" s="221"/>
      <c r="J96" s="43"/>
      <c r="K96" s="43"/>
      <c r="L96" s="47"/>
      <c r="M96" s="280"/>
      <c r="N96" s="281"/>
      <c r="O96" s="282"/>
      <c r="P96" s="282"/>
      <c r="Q96" s="282"/>
      <c r="R96" s="282"/>
      <c r="S96" s="282"/>
      <c r="T96" s="283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19" t="s">
        <v>139</v>
      </c>
      <c r="AU96" s="19" t="s">
        <v>84</v>
      </c>
    </row>
    <row r="97" s="2" customFormat="1" ht="6.96" customHeight="1">
      <c r="A97" s="41"/>
      <c r="B97" s="62"/>
      <c r="C97" s="63"/>
      <c r="D97" s="63"/>
      <c r="E97" s="63"/>
      <c r="F97" s="63"/>
      <c r="G97" s="63"/>
      <c r="H97" s="63"/>
      <c r="I97" s="63"/>
      <c r="J97" s="63"/>
      <c r="K97" s="63"/>
      <c r="L97" s="47"/>
      <c r="M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</row>
  </sheetData>
  <sheetProtection sheet="1" autoFilter="0" formatColumns="0" formatRows="0" objects="1" scenarios="1" spinCount="100000" saltValue="/yw6+A4/C3ZG1IrMyfKvz75A6rI6m1xDZgUrzxreJHFaoHJvxsebc5RTnv8ROAKtKXWrTM2DoMi9LuFiHS3dLw==" hashValue="NEVH2d2qMjNhHE/IgI5sFCokWgakZrhl2p9P1IpH/zFYpFcyFB0bG8+HRDwZRKOVx+WcDGnwjTLHvljxl3OxaA==" algorithmName="SHA-512" password="CC35"/>
  <autoFilter ref="C82:K96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hyperlinks>
    <hyperlink ref="F88" r:id="rId1" display="https://podminky.urs.cz/item/CS_URS_2021_02/030001000"/>
    <hyperlink ref="F92" r:id="rId2" display="https://podminky.urs.cz/item/CS_URS_2021_02/045002000"/>
    <hyperlink ref="F96" r:id="rId3" display="https://podminky.urs.cz/item/CS_URS_2021_02/070001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/>
  </sheetViews>
  <cols>
    <col min="1" max="1" width="8.332031" style="286" customWidth="1"/>
    <col min="2" max="2" width="1.667969" style="286" customWidth="1"/>
    <col min="3" max="4" width="5" style="286" customWidth="1"/>
    <col min="5" max="5" width="11.66016" style="286" customWidth="1"/>
    <col min="6" max="6" width="9.160156" style="286" customWidth="1"/>
    <col min="7" max="7" width="5" style="286" customWidth="1"/>
    <col min="8" max="8" width="77.83203" style="286" customWidth="1"/>
    <col min="9" max="10" width="20" style="286" customWidth="1"/>
    <col min="11" max="11" width="1.667969" style="286" customWidth="1"/>
  </cols>
  <sheetData>
    <row r="1" s="1" customFormat="1" ht="37.5" customHeight="1"/>
    <row r="2" s="1" customFormat="1" ht="7.5" customHeight="1">
      <c r="B2" s="287"/>
      <c r="C2" s="288"/>
      <c r="D2" s="288"/>
      <c r="E2" s="288"/>
      <c r="F2" s="288"/>
      <c r="G2" s="288"/>
      <c r="H2" s="288"/>
      <c r="I2" s="288"/>
      <c r="J2" s="288"/>
      <c r="K2" s="289"/>
    </row>
    <row r="3" s="17" customFormat="1" ht="45" customHeight="1">
      <c r="B3" s="290"/>
      <c r="C3" s="291" t="s">
        <v>1222</v>
      </c>
      <c r="D3" s="291"/>
      <c r="E3" s="291"/>
      <c r="F3" s="291"/>
      <c r="G3" s="291"/>
      <c r="H3" s="291"/>
      <c r="I3" s="291"/>
      <c r="J3" s="291"/>
      <c r="K3" s="292"/>
    </row>
    <row r="4" s="1" customFormat="1" ht="25.5" customHeight="1">
      <c r="B4" s="293"/>
      <c r="C4" s="294" t="s">
        <v>1223</v>
      </c>
      <c r="D4" s="294"/>
      <c r="E4" s="294"/>
      <c r="F4" s="294"/>
      <c r="G4" s="294"/>
      <c r="H4" s="294"/>
      <c r="I4" s="294"/>
      <c r="J4" s="294"/>
      <c r="K4" s="295"/>
    </row>
    <row r="5" s="1" customFormat="1" ht="5.25" customHeight="1">
      <c r="B5" s="293"/>
      <c r="C5" s="296"/>
      <c r="D5" s="296"/>
      <c r="E5" s="296"/>
      <c r="F5" s="296"/>
      <c r="G5" s="296"/>
      <c r="H5" s="296"/>
      <c r="I5" s="296"/>
      <c r="J5" s="296"/>
      <c r="K5" s="295"/>
    </row>
    <row r="6" s="1" customFormat="1" ht="15" customHeight="1">
      <c r="B6" s="293"/>
      <c r="C6" s="297" t="s">
        <v>1224</v>
      </c>
      <c r="D6" s="297"/>
      <c r="E6" s="297"/>
      <c r="F6" s="297"/>
      <c r="G6" s="297"/>
      <c r="H6" s="297"/>
      <c r="I6" s="297"/>
      <c r="J6" s="297"/>
      <c r="K6" s="295"/>
    </row>
    <row r="7" s="1" customFormat="1" ht="15" customHeight="1">
      <c r="B7" s="298"/>
      <c r="C7" s="297" t="s">
        <v>1225</v>
      </c>
      <c r="D7" s="297"/>
      <c r="E7" s="297"/>
      <c r="F7" s="297"/>
      <c r="G7" s="297"/>
      <c r="H7" s="297"/>
      <c r="I7" s="297"/>
      <c r="J7" s="297"/>
      <c r="K7" s="295"/>
    </row>
    <row r="8" s="1" customFormat="1" ht="12.75" customHeight="1">
      <c r="B8" s="298"/>
      <c r="C8" s="297"/>
      <c r="D8" s="297"/>
      <c r="E8" s="297"/>
      <c r="F8" s="297"/>
      <c r="G8" s="297"/>
      <c r="H8" s="297"/>
      <c r="I8" s="297"/>
      <c r="J8" s="297"/>
      <c r="K8" s="295"/>
    </row>
    <row r="9" s="1" customFormat="1" ht="15" customHeight="1">
      <c r="B9" s="298"/>
      <c r="C9" s="297" t="s">
        <v>1226</v>
      </c>
      <c r="D9" s="297"/>
      <c r="E9" s="297"/>
      <c r="F9" s="297"/>
      <c r="G9" s="297"/>
      <c r="H9" s="297"/>
      <c r="I9" s="297"/>
      <c r="J9" s="297"/>
      <c r="K9" s="295"/>
    </row>
    <row r="10" s="1" customFormat="1" ht="15" customHeight="1">
      <c r="B10" s="298"/>
      <c r="C10" s="297"/>
      <c r="D10" s="297" t="s">
        <v>1227</v>
      </c>
      <c r="E10" s="297"/>
      <c r="F10" s="297"/>
      <c r="G10" s="297"/>
      <c r="H10" s="297"/>
      <c r="I10" s="297"/>
      <c r="J10" s="297"/>
      <c r="K10" s="295"/>
    </row>
    <row r="11" s="1" customFormat="1" ht="15" customHeight="1">
      <c r="B11" s="298"/>
      <c r="C11" s="299"/>
      <c r="D11" s="297" t="s">
        <v>1228</v>
      </c>
      <c r="E11" s="297"/>
      <c r="F11" s="297"/>
      <c r="G11" s="297"/>
      <c r="H11" s="297"/>
      <c r="I11" s="297"/>
      <c r="J11" s="297"/>
      <c r="K11" s="295"/>
    </row>
    <row r="12" s="1" customFormat="1" ht="15" customHeight="1">
      <c r="B12" s="298"/>
      <c r="C12" s="299"/>
      <c r="D12" s="297"/>
      <c r="E12" s="297"/>
      <c r="F12" s="297"/>
      <c r="G12" s="297"/>
      <c r="H12" s="297"/>
      <c r="I12" s="297"/>
      <c r="J12" s="297"/>
      <c r="K12" s="295"/>
    </row>
    <row r="13" s="1" customFormat="1" ht="15" customHeight="1">
      <c r="B13" s="298"/>
      <c r="C13" s="299"/>
      <c r="D13" s="300" t="s">
        <v>1229</v>
      </c>
      <c r="E13" s="297"/>
      <c r="F13" s="297"/>
      <c r="G13" s="297"/>
      <c r="H13" s="297"/>
      <c r="I13" s="297"/>
      <c r="J13" s="297"/>
      <c r="K13" s="295"/>
    </row>
    <row r="14" s="1" customFormat="1" ht="12.75" customHeight="1">
      <c r="B14" s="298"/>
      <c r="C14" s="299"/>
      <c r="D14" s="299"/>
      <c r="E14" s="299"/>
      <c r="F14" s="299"/>
      <c r="G14" s="299"/>
      <c r="H14" s="299"/>
      <c r="I14" s="299"/>
      <c r="J14" s="299"/>
      <c r="K14" s="295"/>
    </row>
    <row r="15" s="1" customFormat="1" ht="15" customHeight="1">
      <c r="B15" s="298"/>
      <c r="C15" s="299"/>
      <c r="D15" s="297" t="s">
        <v>1230</v>
      </c>
      <c r="E15" s="297"/>
      <c r="F15" s="297"/>
      <c r="G15" s="297"/>
      <c r="H15" s="297"/>
      <c r="I15" s="297"/>
      <c r="J15" s="297"/>
      <c r="K15" s="295"/>
    </row>
    <row r="16" s="1" customFormat="1" ht="15" customHeight="1">
      <c r="B16" s="298"/>
      <c r="C16" s="299"/>
      <c r="D16" s="297" t="s">
        <v>1231</v>
      </c>
      <c r="E16" s="297"/>
      <c r="F16" s="297"/>
      <c r="G16" s="297"/>
      <c r="H16" s="297"/>
      <c r="I16" s="297"/>
      <c r="J16" s="297"/>
      <c r="K16" s="295"/>
    </row>
    <row r="17" s="1" customFormat="1" ht="15" customHeight="1">
      <c r="B17" s="298"/>
      <c r="C17" s="299"/>
      <c r="D17" s="297" t="s">
        <v>1232</v>
      </c>
      <c r="E17" s="297"/>
      <c r="F17" s="297"/>
      <c r="G17" s="297"/>
      <c r="H17" s="297"/>
      <c r="I17" s="297"/>
      <c r="J17" s="297"/>
      <c r="K17" s="295"/>
    </row>
    <row r="18" s="1" customFormat="1" ht="15" customHeight="1">
      <c r="B18" s="298"/>
      <c r="C18" s="299"/>
      <c r="D18" s="299"/>
      <c r="E18" s="301" t="s">
        <v>78</v>
      </c>
      <c r="F18" s="297" t="s">
        <v>1233</v>
      </c>
      <c r="G18" s="297"/>
      <c r="H18" s="297"/>
      <c r="I18" s="297"/>
      <c r="J18" s="297"/>
      <c r="K18" s="295"/>
    </row>
    <row r="19" s="1" customFormat="1" ht="15" customHeight="1">
      <c r="B19" s="298"/>
      <c r="C19" s="299"/>
      <c r="D19" s="299"/>
      <c r="E19" s="301" t="s">
        <v>1234</v>
      </c>
      <c r="F19" s="297" t="s">
        <v>1235</v>
      </c>
      <c r="G19" s="297"/>
      <c r="H19" s="297"/>
      <c r="I19" s="297"/>
      <c r="J19" s="297"/>
      <c r="K19" s="295"/>
    </row>
    <row r="20" s="1" customFormat="1" ht="15" customHeight="1">
      <c r="B20" s="298"/>
      <c r="C20" s="299"/>
      <c r="D20" s="299"/>
      <c r="E20" s="301" t="s">
        <v>1236</v>
      </c>
      <c r="F20" s="297" t="s">
        <v>1237</v>
      </c>
      <c r="G20" s="297"/>
      <c r="H20" s="297"/>
      <c r="I20" s="297"/>
      <c r="J20" s="297"/>
      <c r="K20" s="295"/>
    </row>
    <row r="21" s="1" customFormat="1" ht="15" customHeight="1">
      <c r="B21" s="298"/>
      <c r="C21" s="299"/>
      <c r="D21" s="299"/>
      <c r="E21" s="301" t="s">
        <v>1238</v>
      </c>
      <c r="F21" s="297" t="s">
        <v>1239</v>
      </c>
      <c r="G21" s="297"/>
      <c r="H21" s="297"/>
      <c r="I21" s="297"/>
      <c r="J21" s="297"/>
      <c r="K21" s="295"/>
    </row>
    <row r="22" s="1" customFormat="1" ht="15" customHeight="1">
      <c r="B22" s="298"/>
      <c r="C22" s="299"/>
      <c r="D22" s="299"/>
      <c r="E22" s="301" t="s">
        <v>1240</v>
      </c>
      <c r="F22" s="297" t="s">
        <v>1241</v>
      </c>
      <c r="G22" s="297"/>
      <c r="H22" s="297"/>
      <c r="I22" s="297"/>
      <c r="J22" s="297"/>
      <c r="K22" s="295"/>
    </row>
    <row r="23" s="1" customFormat="1" ht="15" customHeight="1">
      <c r="B23" s="298"/>
      <c r="C23" s="299"/>
      <c r="D23" s="299"/>
      <c r="E23" s="301" t="s">
        <v>1242</v>
      </c>
      <c r="F23" s="297" t="s">
        <v>1243</v>
      </c>
      <c r="G23" s="297"/>
      <c r="H23" s="297"/>
      <c r="I23" s="297"/>
      <c r="J23" s="297"/>
      <c r="K23" s="295"/>
    </row>
    <row r="24" s="1" customFormat="1" ht="12.75" customHeight="1">
      <c r="B24" s="298"/>
      <c r="C24" s="299"/>
      <c r="D24" s="299"/>
      <c r="E24" s="299"/>
      <c r="F24" s="299"/>
      <c r="G24" s="299"/>
      <c r="H24" s="299"/>
      <c r="I24" s="299"/>
      <c r="J24" s="299"/>
      <c r="K24" s="295"/>
    </row>
    <row r="25" s="1" customFormat="1" ht="15" customHeight="1">
      <c r="B25" s="298"/>
      <c r="C25" s="297" t="s">
        <v>1244</v>
      </c>
      <c r="D25" s="297"/>
      <c r="E25" s="297"/>
      <c r="F25" s="297"/>
      <c r="G25" s="297"/>
      <c r="H25" s="297"/>
      <c r="I25" s="297"/>
      <c r="J25" s="297"/>
      <c r="K25" s="295"/>
    </row>
    <row r="26" s="1" customFormat="1" ht="15" customHeight="1">
      <c r="B26" s="298"/>
      <c r="C26" s="297" t="s">
        <v>1245</v>
      </c>
      <c r="D26" s="297"/>
      <c r="E26" s="297"/>
      <c r="F26" s="297"/>
      <c r="G26" s="297"/>
      <c r="H26" s="297"/>
      <c r="I26" s="297"/>
      <c r="J26" s="297"/>
      <c r="K26" s="295"/>
    </row>
    <row r="27" s="1" customFormat="1" ht="15" customHeight="1">
      <c r="B27" s="298"/>
      <c r="C27" s="297"/>
      <c r="D27" s="297" t="s">
        <v>1246</v>
      </c>
      <c r="E27" s="297"/>
      <c r="F27" s="297"/>
      <c r="G27" s="297"/>
      <c r="H27" s="297"/>
      <c r="I27" s="297"/>
      <c r="J27" s="297"/>
      <c r="K27" s="295"/>
    </row>
    <row r="28" s="1" customFormat="1" ht="15" customHeight="1">
      <c r="B28" s="298"/>
      <c r="C28" s="299"/>
      <c r="D28" s="297" t="s">
        <v>1247</v>
      </c>
      <c r="E28" s="297"/>
      <c r="F28" s="297"/>
      <c r="G28" s="297"/>
      <c r="H28" s="297"/>
      <c r="I28" s="297"/>
      <c r="J28" s="297"/>
      <c r="K28" s="295"/>
    </row>
    <row r="29" s="1" customFormat="1" ht="12.75" customHeight="1">
      <c r="B29" s="298"/>
      <c r="C29" s="299"/>
      <c r="D29" s="299"/>
      <c r="E29" s="299"/>
      <c r="F29" s="299"/>
      <c r="G29" s="299"/>
      <c r="H29" s="299"/>
      <c r="I29" s="299"/>
      <c r="J29" s="299"/>
      <c r="K29" s="295"/>
    </row>
    <row r="30" s="1" customFormat="1" ht="15" customHeight="1">
      <c r="B30" s="298"/>
      <c r="C30" s="299"/>
      <c r="D30" s="297" t="s">
        <v>1248</v>
      </c>
      <c r="E30" s="297"/>
      <c r="F30" s="297"/>
      <c r="G30" s="297"/>
      <c r="H30" s="297"/>
      <c r="I30" s="297"/>
      <c r="J30" s="297"/>
      <c r="K30" s="295"/>
    </row>
    <row r="31" s="1" customFormat="1" ht="15" customHeight="1">
      <c r="B31" s="298"/>
      <c r="C31" s="299"/>
      <c r="D31" s="297" t="s">
        <v>1249</v>
      </c>
      <c r="E31" s="297"/>
      <c r="F31" s="297"/>
      <c r="G31" s="297"/>
      <c r="H31" s="297"/>
      <c r="I31" s="297"/>
      <c r="J31" s="297"/>
      <c r="K31" s="295"/>
    </row>
    <row r="32" s="1" customFormat="1" ht="12.75" customHeight="1">
      <c r="B32" s="298"/>
      <c r="C32" s="299"/>
      <c r="D32" s="299"/>
      <c r="E32" s="299"/>
      <c r="F32" s="299"/>
      <c r="G32" s="299"/>
      <c r="H32" s="299"/>
      <c r="I32" s="299"/>
      <c r="J32" s="299"/>
      <c r="K32" s="295"/>
    </row>
    <row r="33" s="1" customFormat="1" ht="15" customHeight="1">
      <c r="B33" s="298"/>
      <c r="C33" s="299"/>
      <c r="D33" s="297" t="s">
        <v>1250</v>
      </c>
      <c r="E33" s="297"/>
      <c r="F33" s="297"/>
      <c r="G33" s="297"/>
      <c r="H33" s="297"/>
      <c r="I33" s="297"/>
      <c r="J33" s="297"/>
      <c r="K33" s="295"/>
    </row>
    <row r="34" s="1" customFormat="1" ht="15" customHeight="1">
      <c r="B34" s="298"/>
      <c r="C34" s="299"/>
      <c r="D34" s="297" t="s">
        <v>1251</v>
      </c>
      <c r="E34" s="297"/>
      <c r="F34" s="297"/>
      <c r="G34" s="297"/>
      <c r="H34" s="297"/>
      <c r="I34" s="297"/>
      <c r="J34" s="297"/>
      <c r="K34" s="295"/>
    </row>
    <row r="35" s="1" customFormat="1" ht="15" customHeight="1">
      <c r="B35" s="298"/>
      <c r="C35" s="299"/>
      <c r="D35" s="297" t="s">
        <v>1252</v>
      </c>
      <c r="E35" s="297"/>
      <c r="F35" s="297"/>
      <c r="G35" s="297"/>
      <c r="H35" s="297"/>
      <c r="I35" s="297"/>
      <c r="J35" s="297"/>
      <c r="K35" s="295"/>
    </row>
    <row r="36" s="1" customFormat="1" ht="15" customHeight="1">
      <c r="B36" s="298"/>
      <c r="C36" s="299"/>
      <c r="D36" s="297"/>
      <c r="E36" s="300" t="s">
        <v>106</v>
      </c>
      <c r="F36" s="297"/>
      <c r="G36" s="297" t="s">
        <v>1253</v>
      </c>
      <c r="H36" s="297"/>
      <c r="I36" s="297"/>
      <c r="J36" s="297"/>
      <c r="K36" s="295"/>
    </row>
    <row r="37" s="1" customFormat="1" ht="30.75" customHeight="1">
      <c r="B37" s="298"/>
      <c r="C37" s="299"/>
      <c r="D37" s="297"/>
      <c r="E37" s="300" t="s">
        <v>1254</v>
      </c>
      <c r="F37" s="297"/>
      <c r="G37" s="297" t="s">
        <v>1255</v>
      </c>
      <c r="H37" s="297"/>
      <c r="I37" s="297"/>
      <c r="J37" s="297"/>
      <c r="K37" s="295"/>
    </row>
    <row r="38" s="1" customFormat="1" ht="15" customHeight="1">
      <c r="B38" s="298"/>
      <c r="C38" s="299"/>
      <c r="D38" s="297"/>
      <c r="E38" s="300" t="s">
        <v>55</v>
      </c>
      <c r="F38" s="297"/>
      <c r="G38" s="297" t="s">
        <v>1256</v>
      </c>
      <c r="H38" s="297"/>
      <c r="I38" s="297"/>
      <c r="J38" s="297"/>
      <c r="K38" s="295"/>
    </row>
    <row r="39" s="1" customFormat="1" ht="15" customHeight="1">
      <c r="B39" s="298"/>
      <c r="C39" s="299"/>
      <c r="D39" s="297"/>
      <c r="E39" s="300" t="s">
        <v>56</v>
      </c>
      <c r="F39" s="297"/>
      <c r="G39" s="297" t="s">
        <v>1257</v>
      </c>
      <c r="H39" s="297"/>
      <c r="I39" s="297"/>
      <c r="J39" s="297"/>
      <c r="K39" s="295"/>
    </row>
    <row r="40" s="1" customFormat="1" ht="15" customHeight="1">
      <c r="B40" s="298"/>
      <c r="C40" s="299"/>
      <c r="D40" s="297"/>
      <c r="E40" s="300" t="s">
        <v>107</v>
      </c>
      <c r="F40" s="297"/>
      <c r="G40" s="297" t="s">
        <v>1258</v>
      </c>
      <c r="H40" s="297"/>
      <c r="I40" s="297"/>
      <c r="J40" s="297"/>
      <c r="K40" s="295"/>
    </row>
    <row r="41" s="1" customFormat="1" ht="15" customHeight="1">
      <c r="B41" s="298"/>
      <c r="C41" s="299"/>
      <c r="D41" s="297"/>
      <c r="E41" s="300" t="s">
        <v>108</v>
      </c>
      <c r="F41" s="297"/>
      <c r="G41" s="297" t="s">
        <v>1259</v>
      </c>
      <c r="H41" s="297"/>
      <c r="I41" s="297"/>
      <c r="J41" s="297"/>
      <c r="K41" s="295"/>
    </row>
    <row r="42" s="1" customFormat="1" ht="15" customHeight="1">
      <c r="B42" s="298"/>
      <c r="C42" s="299"/>
      <c r="D42" s="297"/>
      <c r="E42" s="300" t="s">
        <v>1260</v>
      </c>
      <c r="F42" s="297"/>
      <c r="G42" s="297" t="s">
        <v>1261</v>
      </c>
      <c r="H42" s="297"/>
      <c r="I42" s="297"/>
      <c r="J42" s="297"/>
      <c r="K42" s="295"/>
    </row>
    <row r="43" s="1" customFormat="1" ht="15" customHeight="1">
      <c r="B43" s="298"/>
      <c r="C43" s="299"/>
      <c r="D43" s="297"/>
      <c r="E43" s="300"/>
      <c r="F43" s="297"/>
      <c r="G43" s="297" t="s">
        <v>1262</v>
      </c>
      <c r="H43" s="297"/>
      <c r="I43" s="297"/>
      <c r="J43" s="297"/>
      <c r="K43" s="295"/>
    </row>
    <row r="44" s="1" customFormat="1" ht="15" customHeight="1">
      <c r="B44" s="298"/>
      <c r="C44" s="299"/>
      <c r="D44" s="297"/>
      <c r="E44" s="300" t="s">
        <v>1263</v>
      </c>
      <c r="F44" s="297"/>
      <c r="G44" s="297" t="s">
        <v>1264</v>
      </c>
      <c r="H44" s="297"/>
      <c r="I44" s="297"/>
      <c r="J44" s="297"/>
      <c r="K44" s="295"/>
    </row>
    <row r="45" s="1" customFormat="1" ht="15" customHeight="1">
      <c r="B45" s="298"/>
      <c r="C45" s="299"/>
      <c r="D45" s="297"/>
      <c r="E45" s="300" t="s">
        <v>110</v>
      </c>
      <c r="F45" s="297"/>
      <c r="G45" s="297" t="s">
        <v>1265</v>
      </c>
      <c r="H45" s="297"/>
      <c r="I45" s="297"/>
      <c r="J45" s="297"/>
      <c r="K45" s="295"/>
    </row>
    <row r="46" s="1" customFormat="1" ht="12.75" customHeight="1">
      <c r="B46" s="298"/>
      <c r="C46" s="299"/>
      <c r="D46" s="297"/>
      <c r="E46" s="297"/>
      <c r="F46" s="297"/>
      <c r="G46" s="297"/>
      <c r="H46" s="297"/>
      <c r="I46" s="297"/>
      <c r="J46" s="297"/>
      <c r="K46" s="295"/>
    </row>
    <row r="47" s="1" customFormat="1" ht="15" customHeight="1">
      <c r="B47" s="298"/>
      <c r="C47" s="299"/>
      <c r="D47" s="297" t="s">
        <v>1266</v>
      </c>
      <c r="E47" s="297"/>
      <c r="F47" s="297"/>
      <c r="G47" s="297"/>
      <c r="H47" s="297"/>
      <c r="I47" s="297"/>
      <c r="J47" s="297"/>
      <c r="K47" s="295"/>
    </row>
    <row r="48" s="1" customFormat="1" ht="15" customHeight="1">
      <c r="B48" s="298"/>
      <c r="C48" s="299"/>
      <c r="D48" s="299"/>
      <c r="E48" s="297" t="s">
        <v>1267</v>
      </c>
      <c r="F48" s="297"/>
      <c r="G48" s="297"/>
      <c r="H48" s="297"/>
      <c r="I48" s="297"/>
      <c r="J48" s="297"/>
      <c r="K48" s="295"/>
    </row>
    <row r="49" s="1" customFormat="1" ht="15" customHeight="1">
      <c r="B49" s="298"/>
      <c r="C49" s="299"/>
      <c r="D49" s="299"/>
      <c r="E49" s="297" t="s">
        <v>1268</v>
      </c>
      <c r="F49" s="297"/>
      <c r="G49" s="297"/>
      <c r="H49" s="297"/>
      <c r="I49" s="297"/>
      <c r="J49" s="297"/>
      <c r="K49" s="295"/>
    </row>
    <row r="50" s="1" customFormat="1" ht="15" customHeight="1">
      <c r="B50" s="298"/>
      <c r="C50" s="299"/>
      <c r="D50" s="299"/>
      <c r="E50" s="297" t="s">
        <v>1269</v>
      </c>
      <c r="F50" s="297"/>
      <c r="G50" s="297"/>
      <c r="H50" s="297"/>
      <c r="I50" s="297"/>
      <c r="J50" s="297"/>
      <c r="K50" s="295"/>
    </row>
    <row r="51" s="1" customFormat="1" ht="15" customHeight="1">
      <c r="B51" s="298"/>
      <c r="C51" s="299"/>
      <c r="D51" s="297" t="s">
        <v>1270</v>
      </c>
      <c r="E51" s="297"/>
      <c r="F51" s="297"/>
      <c r="G51" s="297"/>
      <c r="H51" s="297"/>
      <c r="I51" s="297"/>
      <c r="J51" s="297"/>
      <c r="K51" s="295"/>
    </row>
    <row r="52" s="1" customFormat="1" ht="25.5" customHeight="1">
      <c r="B52" s="293"/>
      <c r="C52" s="294" t="s">
        <v>1271</v>
      </c>
      <c r="D52" s="294"/>
      <c r="E52" s="294"/>
      <c r="F52" s="294"/>
      <c r="G52" s="294"/>
      <c r="H52" s="294"/>
      <c r="I52" s="294"/>
      <c r="J52" s="294"/>
      <c r="K52" s="295"/>
    </row>
    <row r="53" s="1" customFormat="1" ht="5.25" customHeight="1">
      <c r="B53" s="293"/>
      <c r="C53" s="296"/>
      <c r="D53" s="296"/>
      <c r="E53" s="296"/>
      <c r="F53" s="296"/>
      <c r="G53" s="296"/>
      <c r="H53" s="296"/>
      <c r="I53" s="296"/>
      <c r="J53" s="296"/>
      <c r="K53" s="295"/>
    </row>
    <row r="54" s="1" customFormat="1" ht="15" customHeight="1">
      <c r="B54" s="293"/>
      <c r="C54" s="297" t="s">
        <v>1272</v>
      </c>
      <c r="D54" s="297"/>
      <c r="E54" s="297"/>
      <c r="F54" s="297"/>
      <c r="G54" s="297"/>
      <c r="H54" s="297"/>
      <c r="I54" s="297"/>
      <c r="J54" s="297"/>
      <c r="K54" s="295"/>
    </row>
    <row r="55" s="1" customFormat="1" ht="15" customHeight="1">
      <c r="B55" s="293"/>
      <c r="C55" s="297" t="s">
        <v>1273</v>
      </c>
      <c r="D55" s="297"/>
      <c r="E55" s="297"/>
      <c r="F55" s="297"/>
      <c r="G55" s="297"/>
      <c r="H55" s="297"/>
      <c r="I55" s="297"/>
      <c r="J55" s="297"/>
      <c r="K55" s="295"/>
    </row>
    <row r="56" s="1" customFormat="1" ht="12.75" customHeight="1">
      <c r="B56" s="293"/>
      <c r="C56" s="297"/>
      <c r="D56" s="297"/>
      <c r="E56" s="297"/>
      <c r="F56" s="297"/>
      <c r="G56" s="297"/>
      <c r="H56" s="297"/>
      <c r="I56" s="297"/>
      <c r="J56" s="297"/>
      <c r="K56" s="295"/>
    </row>
    <row r="57" s="1" customFormat="1" ht="15" customHeight="1">
      <c r="B57" s="293"/>
      <c r="C57" s="297" t="s">
        <v>1274</v>
      </c>
      <c r="D57" s="297"/>
      <c r="E57" s="297"/>
      <c r="F57" s="297"/>
      <c r="G57" s="297"/>
      <c r="H57" s="297"/>
      <c r="I57" s="297"/>
      <c r="J57" s="297"/>
      <c r="K57" s="295"/>
    </row>
    <row r="58" s="1" customFormat="1" ht="15" customHeight="1">
      <c r="B58" s="293"/>
      <c r="C58" s="299"/>
      <c r="D58" s="297" t="s">
        <v>1275</v>
      </c>
      <c r="E58" s="297"/>
      <c r="F58" s="297"/>
      <c r="G58" s="297"/>
      <c r="H58" s="297"/>
      <c r="I58" s="297"/>
      <c r="J58" s="297"/>
      <c r="K58" s="295"/>
    </row>
    <row r="59" s="1" customFormat="1" ht="15" customHeight="1">
      <c r="B59" s="293"/>
      <c r="C59" s="299"/>
      <c r="D59" s="297" t="s">
        <v>1276</v>
      </c>
      <c r="E59" s="297"/>
      <c r="F59" s="297"/>
      <c r="G59" s="297"/>
      <c r="H59" s="297"/>
      <c r="I59" s="297"/>
      <c r="J59" s="297"/>
      <c r="K59" s="295"/>
    </row>
    <row r="60" s="1" customFormat="1" ht="15" customHeight="1">
      <c r="B60" s="293"/>
      <c r="C60" s="299"/>
      <c r="D60" s="297" t="s">
        <v>1277</v>
      </c>
      <c r="E60" s="297"/>
      <c r="F60" s="297"/>
      <c r="G60" s="297"/>
      <c r="H60" s="297"/>
      <c r="I60" s="297"/>
      <c r="J60" s="297"/>
      <c r="K60" s="295"/>
    </row>
    <row r="61" s="1" customFormat="1" ht="15" customHeight="1">
      <c r="B61" s="293"/>
      <c r="C61" s="299"/>
      <c r="D61" s="297" t="s">
        <v>1278</v>
      </c>
      <c r="E61" s="297"/>
      <c r="F61" s="297"/>
      <c r="G61" s="297"/>
      <c r="H61" s="297"/>
      <c r="I61" s="297"/>
      <c r="J61" s="297"/>
      <c r="K61" s="295"/>
    </row>
    <row r="62" s="1" customFormat="1" ht="15" customHeight="1">
      <c r="B62" s="293"/>
      <c r="C62" s="299"/>
      <c r="D62" s="302" t="s">
        <v>1279</v>
      </c>
      <c r="E62" s="302"/>
      <c r="F62" s="302"/>
      <c r="G62" s="302"/>
      <c r="H62" s="302"/>
      <c r="I62" s="302"/>
      <c r="J62" s="302"/>
      <c r="K62" s="295"/>
    </row>
    <row r="63" s="1" customFormat="1" ht="15" customHeight="1">
      <c r="B63" s="293"/>
      <c r="C63" s="299"/>
      <c r="D63" s="297" t="s">
        <v>1280</v>
      </c>
      <c r="E63" s="297"/>
      <c r="F63" s="297"/>
      <c r="G63" s="297"/>
      <c r="H63" s="297"/>
      <c r="I63" s="297"/>
      <c r="J63" s="297"/>
      <c r="K63" s="295"/>
    </row>
    <row r="64" s="1" customFormat="1" ht="12.75" customHeight="1">
      <c r="B64" s="293"/>
      <c r="C64" s="299"/>
      <c r="D64" s="299"/>
      <c r="E64" s="303"/>
      <c r="F64" s="299"/>
      <c r="G64" s="299"/>
      <c r="H64" s="299"/>
      <c r="I64" s="299"/>
      <c r="J64" s="299"/>
      <c r="K64" s="295"/>
    </row>
    <row r="65" s="1" customFormat="1" ht="15" customHeight="1">
      <c r="B65" s="293"/>
      <c r="C65" s="299"/>
      <c r="D65" s="297" t="s">
        <v>1281</v>
      </c>
      <c r="E65" s="297"/>
      <c r="F65" s="297"/>
      <c r="G65" s="297"/>
      <c r="H65" s="297"/>
      <c r="I65" s="297"/>
      <c r="J65" s="297"/>
      <c r="K65" s="295"/>
    </row>
    <row r="66" s="1" customFormat="1" ht="15" customHeight="1">
      <c r="B66" s="293"/>
      <c r="C66" s="299"/>
      <c r="D66" s="302" t="s">
        <v>1282</v>
      </c>
      <c r="E66" s="302"/>
      <c r="F66" s="302"/>
      <c r="G66" s="302"/>
      <c r="H66" s="302"/>
      <c r="I66" s="302"/>
      <c r="J66" s="302"/>
      <c r="K66" s="295"/>
    </row>
    <row r="67" s="1" customFormat="1" ht="15" customHeight="1">
      <c r="B67" s="293"/>
      <c r="C67" s="299"/>
      <c r="D67" s="297" t="s">
        <v>1283</v>
      </c>
      <c r="E67" s="297"/>
      <c r="F67" s="297"/>
      <c r="G67" s="297"/>
      <c r="H67" s="297"/>
      <c r="I67" s="297"/>
      <c r="J67" s="297"/>
      <c r="K67" s="295"/>
    </row>
    <row r="68" s="1" customFormat="1" ht="15" customHeight="1">
      <c r="B68" s="293"/>
      <c r="C68" s="299"/>
      <c r="D68" s="297" t="s">
        <v>1284</v>
      </c>
      <c r="E68" s="297"/>
      <c r="F68" s="297"/>
      <c r="G68" s="297"/>
      <c r="H68" s="297"/>
      <c r="I68" s="297"/>
      <c r="J68" s="297"/>
      <c r="K68" s="295"/>
    </row>
    <row r="69" s="1" customFormat="1" ht="15" customHeight="1">
      <c r="B69" s="293"/>
      <c r="C69" s="299"/>
      <c r="D69" s="297" t="s">
        <v>1285</v>
      </c>
      <c r="E69" s="297"/>
      <c r="F69" s="297"/>
      <c r="G69" s="297"/>
      <c r="H69" s="297"/>
      <c r="I69" s="297"/>
      <c r="J69" s="297"/>
      <c r="K69" s="295"/>
    </row>
    <row r="70" s="1" customFormat="1" ht="15" customHeight="1">
      <c r="B70" s="293"/>
      <c r="C70" s="299"/>
      <c r="D70" s="297" t="s">
        <v>1286</v>
      </c>
      <c r="E70" s="297"/>
      <c r="F70" s="297"/>
      <c r="G70" s="297"/>
      <c r="H70" s="297"/>
      <c r="I70" s="297"/>
      <c r="J70" s="297"/>
      <c r="K70" s="295"/>
    </row>
    <row r="71" s="1" customFormat="1" ht="12.75" customHeight="1">
      <c r="B71" s="304"/>
      <c r="C71" s="305"/>
      <c r="D71" s="305"/>
      <c r="E71" s="305"/>
      <c r="F71" s="305"/>
      <c r="G71" s="305"/>
      <c r="H71" s="305"/>
      <c r="I71" s="305"/>
      <c r="J71" s="305"/>
      <c r="K71" s="306"/>
    </row>
    <row r="72" s="1" customFormat="1" ht="18.75" customHeight="1">
      <c r="B72" s="307"/>
      <c r="C72" s="307"/>
      <c r="D72" s="307"/>
      <c r="E72" s="307"/>
      <c r="F72" s="307"/>
      <c r="G72" s="307"/>
      <c r="H72" s="307"/>
      <c r="I72" s="307"/>
      <c r="J72" s="307"/>
      <c r="K72" s="308"/>
    </row>
    <row r="73" s="1" customFormat="1" ht="18.75" customHeight="1">
      <c r="B73" s="308"/>
      <c r="C73" s="308"/>
      <c r="D73" s="308"/>
      <c r="E73" s="308"/>
      <c r="F73" s="308"/>
      <c r="G73" s="308"/>
      <c r="H73" s="308"/>
      <c r="I73" s="308"/>
      <c r="J73" s="308"/>
      <c r="K73" s="308"/>
    </row>
    <row r="74" s="1" customFormat="1" ht="7.5" customHeight="1">
      <c r="B74" s="309"/>
      <c r="C74" s="310"/>
      <c r="D74" s="310"/>
      <c r="E74" s="310"/>
      <c r="F74" s="310"/>
      <c r="G74" s="310"/>
      <c r="H74" s="310"/>
      <c r="I74" s="310"/>
      <c r="J74" s="310"/>
      <c r="K74" s="311"/>
    </row>
    <row r="75" s="1" customFormat="1" ht="45" customHeight="1">
      <c r="B75" s="312"/>
      <c r="C75" s="313" t="s">
        <v>1287</v>
      </c>
      <c r="D75" s="313"/>
      <c r="E75" s="313"/>
      <c r="F75" s="313"/>
      <c r="G75" s="313"/>
      <c r="H75" s="313"/>
      <c r="I75" s="313"/>
      <c r="J75" s="313"/>
      <c r="K75" s="314"/>
    </row>
    <row r="76" s="1" customFormat="1" ht="17.25" customHeight="1">
      <c r="B76" s="312"/>
      <c r="C76" s="315" t="s">
        <v>1288</v>
      </c>
      <c r="D76" s="315"/>
      <c r="E76" s="315"/>
      <c r="F76" s="315" t="s">
        <v>1289</v>
      </c>
      <c r="G76" s="316"/>
      <c r="H76" s="315" t="s">
        <v>56</v>
      </c>
      <c r="I76" s="315" t="s">
        <v>59</v>
      </c>
      <c r="J76" s="315" t="s">
        <v>1290</v>
      </c>
      <c r="K76" s="314"/>
    </row>
    <row r="77" s="1" customFormat="1" ht="17.25" customHeight="1">
      <c r="B77" s="312"/>
      <c r="C77" s="317" t="s">
        <v>1291</v>
      </c>
      <c r="D77" s="317"/>
      <c r="E77" s="317"/>
      <c r="F77" s="318" t="s">
        <v>1292</v>
      </c>
      <c r="G77" s="319"/>
      <c r="H77" s="317"/>
      <c r="I77" s="317"/>
      <c r="J77" s="317" t="s">
        <v>1293</v>
      </c>
      <c r="K77" s="314"/>
    </row>
    <row r="78" s="1" customFormat="1" ht="5.25" customHeight="1">
      <c r="B78" s="312"/>
      <c r="C78" s="320"/>
      <c r="D78" s="320"/>
      <c r="E78" s="320"/>
      <c r="F78" s="320"/>
      <c r="G78" s="321"/>
      <c r="H78" s="320"/>
      <c r="I78" s="320"/>
      <c r="J78" s="320"/>
      <c r="K78" s="314"/>
    </row>
    <row r="79" s="1" customFormat="1" ht="15" customHeight="1">
      <c r="B79" s="312"/>
      <c r="C79" s="300" t="s">
        <v>55</v>
      </c>
      <c r="D79" s="322"/>
      <c r="E79" s="322"/>
      <c r="F79" s="323" t="s">
        <v>1294</v>
      </c>
      <c r="G79" s="324"/>
      <c r="H79" s="300" t="s">
        <v>1295</v>
      </c>
      <c r="I79" s="300" t="s">
        <v>1296</v>
      </c>
      <c r="J79" s="300">
        <v>20</v>
      </c>
      <c r="K79" s="314"/>
    </row>
    <row r="80" s="1" customFormat="1" ht="15" customHeight="1">
      <c r="B80" s="312"/>
      <c r="C80" s="300" t="s">
        <v>1297</v>
      </c>
      <c r="D80" s="300"/>
      <c r="E80" s="300"/>
      <c r="F80" s="323" t="s">
        <v>1294</v>
      </c>
      <c r="G80" s="324"/>
      <c r="H80" s="300" t="s">
        <v>1298</v>
      </c>
      <c r="I80" s="300" t="s">
        <v>1296</v>
      </c>
      <c r="J80" s="300">
        <v>120</v>
      </c>
      <c r="K80" s="314"/>
    </row>
    <row r="81" s="1" customFormat="1" ht="15" customHeight="1">
      <c r="B81" s="325"/>
      <c r="C81" s="300" t="s">
        <v>1299</v>
      </c>
      <c r="D81" s="300"/>
      <c r="E81" s="300"/>
      <c r="F81" s="323" t="s">
        <v>1300</v>
      </c>
      <c r="G81" s="324"/>
      <c r="H81" s="300" t="s">
        <v>1301</v>
      </c>
      <c r="I81" s="300" t="s">
        <v>1296</v>
      </c>
      <c r="J81" s="300">
        <v>50</v>
      </c>
      <c r="K81" s="314"/>
    </row>
    <row r="82" s="1" customFormat="1" ht="15" customHeight="1">
      <c r="B82" s="325"/>
      <c r="C82" s="300" t="s">
        <v>1302</v>
      </c>
      <c r="D82" s="300"/>
      <c r="E82" s="300"/>
      <c r="F82" s="323" t="s">
        <v>1294</v>
      </c>
      <c r="G82" s="324"/>
      <c r="H82" s="300" t="s">
        <v>1303</v>
      </c>
      <c r="I82" s="300" t="s">
        <v>1304</v>
      </c>
      <c r="J82" s="300"/>
      <c r="K82" s="314"/>
    </row>
    <row r="83" s="1" customFormat="1" ht="15" customHeight="1">
      <c r="B83" s="325"/>
      <c r="C83" s="326" t="s">
        <v>1305</v>
      </c>
      <c r="D83" s="326"/>
      <c r="E83" s="326"/>
      <c r="F83" s="327" t="s">
        <v>1300</v>
      </c>
      <c r="G83" s="326"/>
      <c r="H83" s="326" t="s">
        <v>1306</v>
      </c>
      <c r="I83" s="326" t="s">
        <v>1296</v>
      </c>
      <c r="J83" s="326">
        <v>15</v>
      </c>
      <c r="K83" s="314"/>
    </row>
    <row r="84" s="1" customFormat="1" ht="15" customHeight="1">
      <c r="B84" s="325"/>
      <c r="C84" s="326" t="s">
        <v>1307</v>
      </c>
      <c r="D84" s="326"/>
      <c r="E84" s="326"/>
      <c r="F84" s="327" t="s">
        <v>1300</v>
      </c>
      <c r="G84" s="326"/>
      <c r="H84" s="326" t="s">
        <v>1308</v>
      </c>
      <c r="I84" s="326" t="s">
        <v>1296</v>
      </c>
      <c r="J84" s="326">
        <v>15</v>
      </c>
      <c r="K84" s="314"/>
    </row>
    <row r="85" s="1" customFormat="1" ht="15" customHeight="1">
      <c r="B85" s="325"/>
      <c r="C85" s="326" t="s">
        <v>1309</v>
      </c>
      <c r="D85" s="326"/>
      <c r="E85" s="326"/>
      <c r="F85" s="327" t="s">
        <v>1300</v>
      </c>
      <c r="G85" s="326"/>
      <c r="H85" s="326" t="s">
        <v>1310</v>
      </c>
      <c r="I85" s="326" t="s">
        <v>1296</v>
      </c>
      <c r="J85" s="326">
        <v>20</v>
      </c>
      <c r="K85" s="314"/>
    </row>
    <row r="86" s="1" customFormat="1" ht="15" customHeight="1">
      <c r="B86" s="325"/>
      <c r="C86" s="326" t="s">
        <v>1311</v>
      </c>
      <c r="D86" s="326"/>
      <c r="E86" s="326"/>
      <c r="F86" s="327" t="s">
        <v>1300</v>
      </c>
      <c r="G86" s="326"/>
      <c r="H86" s="326" t="s">
        <v>1312</v>
      </c>
      <c r="I86" s="326" t="s">
        <v>1296</v>
      </c>
      <c r="J86" s="326">
        <v>20</v>
      </c>
      <c r="K86" s="314"/>
    </row>
    <row r="87" s="1" customFormat="1" ht="15" customHeight="1">
      <c r="B87" s="325"/>
      <c r="C87" s="300" t="s">
        <v>1313</v>
      </c>
      <c r="D87" s="300"/>
      <c r="E87" s="300"/>
      <c r="F87" s="323" t="s">
        <v>1300</v>
      </c>
      <c r="G87" s="324"/>
      <c r="H87" s="300" t="s">
        <v>1314</v>
      </c>
      <c r="I87" s="300" t="s">
        <v>1296</v>
      </c>
      <c r="J87" s="300">
        <v>50</v>
      </c>
      <c r="K87" s="314"/>
    </row>
    <row r="88" s="1" customFormat="1" ht="15" customHeight="1">
      <c r="B88" s="325"/>
      <c r="C88" s="300" t="s">
        <v>1315</v>
      </c>
      <c r="D88" s="300"/>
      <c r="E88" s="300"/>
      <c r="F88" s="323" t="s">
        <v>1300</v>
      </c>
      <c r="G88" s="324"/>
      <c r="H88" s="300" t="s">
        <v>1316</v>
      </c>
      <c r="I88" s="300" t="s">
        <v>1296</v>
      </c>
      <c r="J88" s="300">
        <v>20</v>
      </c>
      <c r="K88" s="314"/>
    </row>
    <row r="89" s="1" customFormat="1" ht="15" customHeight="1">
      <c r="B89" s="325"/>
      <c r="C89" s="300" t="s">
        <v>1317</v>
      </c>
      <c r="D89" s="300"/>
      <c r="E89" s="300"/>
      <c r="F89" s="323" t="s">
        <v>1300</v>
      </c>
      <c r="G89" s="324"/>
      <c r="H89" s="300" t="s">
        <v>1318</v>
      </c>
      <c r="I89" s="300" t="s">
        <v>1296</v>
      </c>
      <c r="J89" s="300">
        <v>20</v>
      </c>
      <c r="K89" s="314"/>
    </row>
    <row r="90" s="1" customFormat="1" ht="15" customHeight="1">
      <c r="B90" s="325"/>
      <c r="C90" s="300" t="s">
        <v>1319</v>
      </c>
      <c r="D90" s="300"/>
      <c r="E90" s="300"/>
      <c r="F90" s="323" t="s">
        <v>1300</v>
      </c>
      <c r="G90" s="324"/>
      <c r="H90" s="300" t="s">
        <v>1320</v>
      </c>
      <c r="I90" s="300" t="s">
        <v>1296</v>
      </c>
      <c r="J90" s="300">
        <v>50</v>
      </c>
      <c r="K90" s="314"/>
    </row>
    <row r="91" s="1" customFormat="1" ht="15" customHeight="1">
      <c r="B91" s="325"/>
      <c r="C91" s="300" t="s">
        <v>1321</v>
      </c>
      <c r="D91" s="300"/>
      <c r="E91" s="300"/>
      <c r="F91" s="323" t="s">
        <v>1300</v>
      </c>
      <c r="G91" s="324"/>
      <c r="H91" s="300" t="s">
        <v>1321</v>
      </c>
      <c r="I91" s="300" t="s">
        <v>1296</v>
      </c>
      <c r="J91" s="300">
        <v>50</v>
      </c>
      <c r="K91" s="314"/>
    </row>
    <row r="92" s="1" customFormat="1" ht="15" customHeight="1">
      <c r="B92" s="325"/>
      <c r="C92" s="300" t="s">
        <v>1322</v>
      </c>
      <c r="D92" s="300"/>
      <c r="E92" s="300"/>
      <c r="F92" s="323" t="s">
        <v>1300</v>
      </c>
      <c r="G92" s="324"/>
      <c r="H92" s="300" t="s">
        <v>1323</v>
      </c>
      <c r="I92" s="300" t="s">
        <v>1296</v>
      </c>
      <c r="J92" s="300">
        <v>255</v>
      </c>
      <c r="K92" s="314"/>
    </row>
    <row r="93" s="1" customFormat="1" ht="15" customHeight="1">
      <c r="B93" s="325"/>
      <c r="C93" s="300" t="s">
        <v>1324</v>
      </c>
      <c r="D93" s="300"/>
      <c r="E93" s="300"/>
      <c r="F93" s="323" t="s">
        <v>1294</v>
      </c>
      <c r="G93" s="324"/>
      <c r="H93" s="300" t="s">
        <v>1325</v>
      </c>
      <c r="I93" s="300" t="s">
        <v>1326</v>
      </c>
      <c r="J93" s="300"/>
      <c r="K93" s="314"/>
    </row>
    <row r="94" s="1" customFormat="1" ht="15" customHeight="1">
      <c r="B94" s="325"/>
      <c r="C94" s="300" t="s">
        <v>1327</v>
      </c>
      <c r="D94" s="300"/>
      <c r="E94" s="300"/>
      <c r="F94" s="323" t="s">
        <v>1294</v>
      </c>
      <c r="G94" s="324"/>
      <c r="H94" s="300" t="s">
        <v>1328</v>
      </c>
      <c r="I94" s="300" t="s">
        <v>1329</v>
      </c>
      <c r="J94" s="300"/>
      <c r="K94" s="314"/>
    </row>
    <row r="95" s="1" customFormat="1" ht="15" customHeight="1">
      <c r="B95" s="325"/>
      <c r="C95" s="300" t="s">
        <v>1330</v>
      </c>
      <c r="D95" s="300"/>
      <c r="E95" s="300"/>
      <c r="F95" s="323" t="s">
        <v>1294</v>
      </c>
      <c r="G95" s="324"/>
      <c r="H95" s="300" t="s">
        <v>1330</v>
      </c>
      <c r="I95" s="300" t="s">
        <v>1329</v>
      </c>
      <c r="J95" s="300"/>
      <c r="K95" s="314"/>
    </row>
    <row r="96" s="1" customFormat="1" ht="15" customHeight="1">
      <c r="B96" s="325"/>
      <c r="C96" s="300" t="s">
        <v>40</v>
      </c>
      <c r="D96" s="300"/>
      <c r="E96" s="300"/>
      <c r="F96" s="323" t="s">
        <v>1294</v>
      </c>
      <c r="G96" s="324"/>
      <c r="H96" s="300" t="s">
        <v>1331</v>
      </c>
      <c r="I96" s="300" t="s">
        <v>1329</v>
      </c>
      <c r="J96" s="300"/>
      <c r="K96" s="314"/>
    </row>
    <row r="97" s="1" customFormat="1" ht="15" customHeight="1">
      <c r="B97" s="325"/>
      <c r="C97" s="300" t="s">
        <v>50</v>
      </c>
      <c r="D97" s="300"/>
      <c r="E97" s="300"/>
      <c r="F97" s="323" t="s">
        <v>1294</v>
      </c>
      <c r="G97" s="324"/>
      <c r="H97" s="300" t="s">
        <v>1332</v>
      </c>
      <c r="I97" s="300" t="s">
        <v>1329</v>
      </c>
      <c r="J97" s="300"/>
      <c r="K97" s="314"/>
    </row>
    <row r="98" s="1" customFormat="1" ht="15" customHeight="1">
      <c r="B98" s="328"/>
      <c r="C98" s="329"/>
      <c r="D98" s="329"/>
      <c r="E98" s="329"/>
      <c r="F98" s="329"/>
      <c r="G98" s="329"/>
      <c r="H98" s="329"/>
      <c r="I98" s="329"/>
      <c r="J98" s="329"/>
      <c r="K98" s="330"/>
    </row>
    <row r="99" s="1" customFormat="1" ht="18.75" customHeight="1">
      <c r="B99" s="331"/>
      <c r="C99" s="332"/>
      <c r="D99" s="332"/>
      <c r="E99" s="332"/>
      <c r="F99" s="332"/>
      <c r="G99" s="332"/>
      <c r="H99" s="332"/>
      <c r="I99" s="332"/>
      <c r="J99" s="332"/>
      <c r="K99" s="331"/>
    </row>
    <row r="100" s="1" customFormat="1" ht="18.75" customHeight="1">
      <c r="B100" s="308"/>
      <c r="C100" s="308"/>
      <c r="D100" s="308"/>
      <c r="E100" s="308"/>
      <c r="F100" s="308"/>
      <c r="G100" s="308"/>
      <c r="H100" s="308"/>
      <c r="I100" s="308"/>
      <c r="J100" s="308"/>
      <c r="K100" s="308"/>
    </row>
    <row r="101" s="1" customFormat="1" ht="7.5" customHeight="1">
      <c r="B101" s="309"/>
      <c r="C101" s="310"/>
      <c r="D101" s="310"/>
      <c r="E101" s="310"/>
      <c r="F101" s="310"/>
      <c r="G101" s="310"/>
      <c r="H101" s="310"/>
      <c r="I101" s="310"/>
      <c r="J101" s="310"/>
      <c r="K101" s="311"/>
    </row>
    <row r="102" s="1" customFormat="1" ht="45" customHeight="1">
      <c r="B102" s="312"/>
      <c r="C102" s="313" t="s">
        <v>1333</v>
      </c>
      <c r="D102" s="313"/>
      <c r="E102" s="313"/>
      <c r="F102" s="313"/>
      <c r="G102" s="313"/>
      <c r="H102" s="313"/>
      <c r="I102" s="313"/>
      <c r="J102" s="313"/>
      <c r="K102" s="314"/>
    </row>
    <row r="103" s="1" customFormat="1" ht="17.25" customHeight="1">
      <c r="B103" s="312"/>
      <c r="C103" s="315" t="s">
        <v>1288</v>
      </c>
      <c r="D103" s="315"/>
      <c r="E103" s="315"/>
      <c r="F103" s="315" t="s">
        <v>1289</v>
      </c>
      <c r="G103" s="316"/>
      <c r="H103" s="315" t="s">
        <v>56</v>
      </c>
      <c r="I103" s="315" t="s">
        <v>59</v>
      </c>
      <c r="J103" s="315" t="s">
        <v>1290</v>
      </c>
      <c r="K103" s="314"/>
    </row>
    <row r="104" s="1" customFormat="1" ht="17.25" customHeight="1">
      <c r="B104" s="312"/>
      <c r="C104" s="317" t="s">
        <v>1291</v>
      </c>
      <c r="D104" s="317"/>
      <c r="E104" s="317"/>
      <c r="F104" s="318" t="s">
        <v>1292</v>
      </c>
      <c r="G104" s="319"/>
      <c r="H104" s="317"/>
      <c r="I104" s="317"/>
      <c r="J104" s="317" t="s">
        <v>1293</v>
      </c>
      <c r="K104" s="314"/>
    </row>
    <row r="105" s="1" customFormat="1" ht="5.25" customHeight="1">
      <c r="B105" s="312"/>
      <c r="C105" s="315"/>
      <c r="D105" s="315"/>
      <c r="E105" s="315"/>
      <c r="F105" s="315"/>
      <c r="G105" s="333"/>
      <c r="H105" s="315"/>
      <c r="I105" s="315"/>
      <c r="J105" s="315"/>
      <c r="K105" s="314"/>
    </row>
    <row r="106" s="1" customFormat="1" ht="15" customHeight="1">
      <c r="B106" s="312"/>
      <c r="C106" s="300" t="s">
        <v>55</v>
      </c>
      <c r="D106" s="322"/>
      <c r="E106" s="322"/>
      <c r="F106" s="323" t="s">
        <v>1294</v>
      </c>
      <c r="G106" s="300"/>
      <c r="H106" s="300" t="s">
        <v>1334</v>
      </c>
      <c r="I106" s="300" t="s">
        <v>1296</v>
      </c>
      <c r="J106" s="300">
        <v>20</v>
      </c>
      <c r="K106" s="314"/>
    </row>
    <row r="107" s="1" customFormat="1" ht="15" customHeight="1">
      <c r="B107" s="312"/>
      <c r="C107" s="300" t="s">
        <v>1297</v>
      </c>
      <c r="D107" s="300"/>
      <c r="E107" s="300"/>
      <c r="F107" s="323" t="s">
        <v>1294</v>
      </c>
      <c r="G107" s="300"/>
      <c r="H107" s="300" t="s">
        <v>1334</v>
      </c>
      <c r="I107" s="300" t="s">
        <v>1296</v>
      </c>
      <c r="J107" s="300">
        <v>120</v>
      </c>
      <c r="K107" s="314"/>
    </row>
    <row r="108" s="1" customFormat="1" ht="15" customHeight="1">
      <c r="B108" s="325"/>
      <c r="C108" s="300" t="s">
        <v>1299</v>
      </c>
      <c r="D108" s="300"/>
      <c r="E108" s="300"/>
      <c r="F108" s="323" t="s">
        <v>1300</v>
      </c>
      <c r="G108" s="300"/>
      <c r="H108" s="300" t="s">
        <v>1334</v>
      </c>
      <c r="I108" s="300" t="s">
        <v>1296</v>
      </c>
      <c r="J108" s="300">
        <v>50</v>
      </c>
      <c r="K108" s="314"/>
    </row>
    <row r="109" s="1" customFormat="1" ht="15" customHeight="1">
      <c r="B109" s="325"/>
      <c r="C109" s="300" t="s">
        <v>1302</v>
      </c>
      <c r="D109" s="300"/>
      <c r="E109" s="300"/>
      <c r="F109" s="323" t="s">
        <v>1294</v>
      </c>
      <c r="G109" s="300"/>
      <c r="H109" s="300" t="s">
        <v>1334</v>
      </c>
      <c r="I109" s="300" t="s">
        <v>1304</v>
      </c>
      <c r="J109" s="300"/>
      <c r="K109" s="314"/>
    </row>
    <row r="110" s="1" customFormat="1" ht="15" customHeight="1">
      <c r="B110" s="325"/>
      <c r="C110" s="300" t="s">
        <v>1313</v>
      </c>
      <c r="D110" s="300"/>
      <c r="E110" s="300"/>
      <c r="F110" s="323" t="s">
        <v>1300</v>
      </c>
      <c r="G110" s="300"/>
      <c r="H110" s="300" t="s">
        <v>1334</v>
      </c>
      <c r="I110" s="300" t="s">
        <v>1296</v>
      </c>
      <c r="J110" s="300">
        <v>50</v>
      </c>
      <c r="K110" s="314"/>
    </row>
    <row r="111" s="1" customFormat="1" ht="15" customHeight="1">
      <c r="B111" s="325"/>
      <c r="C111" s="300" t="s">
        <v>1321</v>
      </c>
      <c r="D111" s="300"/>
      <c r="E111" s="300"/>
      <c r="F111" s="323" t="s">
        <v>1300</v>
      </c>
      <c r="G111" s="300"/>
      <c r="H111" s="300" t="s">
        <v>1334</v>
      </c>
      <c r="I111" s="300" t="s">
        <v>1296</v>
      </c>
      <c r="J111" s="300">
        <v>50</v>
      </c>
      <c r="K111" s="314"/>
    </row>
    <row r="112" s="1" customFormat="1" ht="15" customHeight="1">
      <c r="B112" s="325"/>
      <c r="C112" s="300" t="s">
        <v>1319</v>
      </c>
      <c r="D112" s="300"/>
      <c r="E112" s="300"/>
      <c r="F112" s="323" t="s">
        <v>1300</v>
      </c>
      <c r="G112" s="300"/>
      <c r="H112" s="300" t="s">
        <v>1334</v>
      </c>
      <c r="I112" s="300" t="s">
        <v>1296</v>
      </c>
      <c r="J112" s="300">
        <v>50</v>
      </c>
      <c r="K112" s="314"/>
    </row>
    <row r="113" s="1" customFormat="1" ht="15" customHeight="1">
      <c r="B113" s="325"/>
      <c r="C113" s="300" t="s">
        <v>55</v>
      </c>
      <c r="D113" s="300"/>
      <c r="E113" s="300"/>
      <c r="F113" s="323" t="s">
        <v>1294</v>
      </c>
      <c r="G113" s="300"/>
      <c r="H113" s="300" t="s">
        <v>1335</v>
      </c>
      <c r="I113" s="300" t="s">
        <v>1296</v>
      </c>
      <c r="J113" s="300">
        <v>20</v>
      </c>
      <c r="K113" s="314"/>
    </row>
    <row r="114" s="1" customFormat="1" ht="15" customHeight="1">
      <c r="B114" s="325"/>
      <c r="C114" s="300" t="s">
        <v>1336</v>
      </c>
      <c r="D114" s="300"/>
      <c r="E114" s="300"/>
      <c r="F114" s="323" t="s">
        <v>1294</v>
      </c>
      <c r="G114" s="300"/>
      <c r="H114" s="300" t="s">
        <v>1337</v>
      </c>
      <c r="I114" s="300" t="s">
        <v>1296</v>
      </c>
      <c r="J114" s="300">
        <v>120</v>
      </c>
      <c r="K114" s="314"/>
    </row>
    <row r="115" s="1" customFormat="1" ht="15" customHeight="1">
      <c r="B115" s="325"/>
      <c r="C115" s="300" t="s">
        <v>40</v>
      </c>
      <c r="D115" s="300"/>
      <c r="E115" s="300"/>
      <c r="F115" s="323" t="s">
        <v>1294</v>
      </c>
      <c r="G115" s="300"/>
      <c r="H115" s="300" t="s">
        <v>1338</v>
      </c>
      <c r="I115" s="300" t="s">
        <v>1329</v>
      </c>
      <c r="J115" s="300"/>
      <c r="K115" s="314"/>
    </row>
    <row r="116" s="1" customFormat="1" ht="15" customHeight="1">
      <c r="B116" s="325"/>
      <c r="C116" s="300" t="s">
        <v>50</v>
      </c>
      <c r="D116" s="300"/>
      <c r="E116" s="300"/>
      <c r="F116" s="323" t="s">
        <v>1294</v>
      </c>
      <c r="G116" s="300"/>
      <c r="H116" s="300" t="s">
        <v>1339</v>
      </c>
      <c r="I116" s="300" t="s">
        <v>1329</v>
      </c>
      <c r="J116" s="300"/>
      <c r="K116" s="314"/>
    </row>
    <row r="117" s="1" customFormat="1" ht="15" customHeight="1">
      <c r="B117" s="325"/>
      <c r="C117" s="300" t="s">
        <v>59</v>
      </c>
      <c r="D117" s="300"/>
      <c r="E117" s="300"/>
      <c r="F117" s="323" t="s">
        <v>1294</v>
      </c>
      <c r="G117" s="300"/>
      <c r="H117" s="300" t="s">
        <v>1340</v>
      </c>
      <c r="I117" s="300" t="s">
        <v>1341</v>
      </c>
      <c r="J117" s="300"/>
      <c r="K117" s="314"/>
    </row>
    <row r="118" s="1" customFormat="1" ht="15" customHeight="1">
      <c r="B118" s="328"/>
      <c r="C118" s="334"/>
      <c r="D118" s="334"/>
      <c r="E118" s="334"/>
      <c r="F118" s="334"/>
      <c r="G118" s="334"/>
      <c r="H118" s="334"/>
      <c r="I118" s="334"/>
      <c r="J118" s="334"/>
      <c r="K118" s="330"/>
    </row>
    <row r="119" s="1" customFormat="1" ht="18.75" customHeight="1">
      <c r="B119" s="335"/>
      <c r="C119" s="336"/>
      <c r="D119" s="336"/>
      <c r="E119" s="336"/>
      <c r="F119" s="337"/>
      <c r="G119" s="336"/>
      <c r="H119" s="336"/>
      <c r="I119" s="336"/>
      <c r="J119" s="336"/>
      <c r="K119" s="335"/>
    </row>
    <row r="120" s="1" customFormat="1" ht="18.75" customHeight="1">
      <c r="B120" s="308"/>
      <c r="C120" s="308"/>
      <c r="D120" s="308"/>
      <c r="E120" s="308"/>
      <c r="F120" s="308"/>
      <c r="G120" s="308"/>
      <c r="H120" s="308"/>
      <c r="I120" s="308"/>
      <c r="J120" s="308"/>
      <c r="K120" s="308"/>
    </row>
    <row r="121" s="1" customFormat="1" ht="7.5" customHeight="1">
      <c r="B121" s="338"/>
      <c r="C121" s="339"/>
      <c r="D121" s="339"/>
      <c r="E121" s="339"/>
      <c r="F121" s="339"/>
      <c r="G121" s="339"/>
      <c r="H121" s="339"/>
      <c r="I121" s="339"/>
      <c r="J121" s="339"/>
      <c r="K121" s="340"/>
    </row>
    <row r="122" s="1" customFormat="1" ht="45" customHeight="1">
      <c r="B122" s="341"/>
      <c r="C122" s="291" t="s">
        <v>1342</v>
      </c>
      <c r="D122" s="291"/>
      <c r="E122" s="291"/>
      <c r="F122" s="291"/>
      <c r="G122" s="291"/>
      <c r="H122" s="291"/>
      <c r="I122" s="291"/>
      <c r="J122" s="291"/>
      <c r="K122" s="342"/>
    </row>
    <row r="123" s="1" customFormat="1" ht="17.25" customHeight="1">
      <c r="B123" s="343"/>
      <c r="C123" s="315" t="s">
        <v>1288</v>
      </c>
      <c r="D123" s="315"/>
      <c r="E123" s="315"/>
      <c r="F123" s="315" t="s">
        <v>1289</v>
      </c>
      <c r="G123" s="316"/>
      <c r="H123" s="315" t="s">
        <v>56</v>
      </c>
      <c r="I123" s="315" t="s">
        <v>59</v>
      </c>
      <c r="J123" s="315" t="s">
        <v>1290</v>
      </c>
      <c r="K123" s="344"/>
    </row>
    <row r="124" s="1" customFormat="1" ht="17.25" customHeight="1">
      <c r="B124" s="343"/>
      <c r="C124" s="317" t="s">
        <v>1291</v>
      </c>
      <c r="D124" s="317"/>
      <c r="E124" s="317"/>
      <c r="F124" s="318" t="s">
        <v>1292</v>
      </c>
      <c r="G124" s="319"/>
      <c r="H124" s="317"/>
      <c r="I124" s="317"/>
      <c r="J124" s="317" t="s">
        <v>1293</v>
      </c>
      <c r="K124" s="344"/>
    </row>
    <row r="125" s="1" customFormat="1" ht="5.25" customHeight="1">
      <c r="B125" s="345"/>
      <c r="C125" s="320"/>
      <c r="D125" s="320"/>
      <c r="E125" s="320"/>
      <c r="F125" s="320"/>
      <c r="G125" s="346"/>
      <c r="H125" s="320"/>
      <c r="I125" s="320"/>
      <c r="J125" s="320"/>
      <c r="K125" s="347"/>
    </row>
    <row r="126" s="1" customFormat="1" ht="15" customHeight="1">
      <c r="B126" s="345"/>
      <c r="C126" s="300" t="s">
        <v>1297</v>
      </c>
      <c r="D126" s="322"/>
      <c r="E126" s="322"/>
      <c r="F126" s="323" t="s">
        <v>1294</v>
      </c>
      <c r="G126" s="300"/>
      <c r="H126" s="300" t="s">
        <v>1334</v>
      </c>
      <c r="I126" s="300" t="s">
        <v>1296</v>
      </c>
      <c r="J126" s="300">
        <v>120</v>
      </c>
      <c r="K126" s="348"/>
    </row>
    <row r="127" s="1" customFormat="1" ht="15" customHeight="1">
      <c r="B127" s="345"/>
      <c r="C127" s="300" t="s">
        <v>1343</v>
      </c>
      <c r="D127" s="300"/>
      <c r="E127" s="300"/>
      <c r="F127" s="323" t="s">
        <v>1294</v>
      </c>
      <c r="G127" s="300"/>
      <c r="H127" s="300" t="s">
        <v>1344</v>
      </c>
      <c r="I127" s="300" t="s">
        <v>1296</v>
      </c>
      <c r="J127" s="300" t="s">
        <v>1345</v>
      </c>
      <c r="K127" s="348"/>
    </row>
    <row r="128" s="1" customFormat="1" ht="15" customHeight="1">
      <c r="B128" s="345"/>
      <c r="C128" s="300" t="s">
        <v>1242</v>
      </c>
      <c r="D128" s="300"/>
      <c r="E128" s="300"/>
      <c r="F128" s="323" t="s">
        <v>1294</v>
      </c>
      <c r="G128" s="300"/>
      <c r="H128" s="300" t="s">
        <v>1346</v>
      </c>
      <c r="I128" s="300" t="s">
        <v>1296</v>
      </c>
      <c r="J128" s="300" t="s">
        <v>1345</v>
      </c>
      <c r="K128" s="348"/>
    </row>
    <row r="129" s="1" customFormat="1" ht="15" customHeight="1">
      <c r="B129" s="345"/>
      <c r="C129" s="300" t="s">
        <v>1305</v>
      </c>
      <c r="D129" s="300"/>
      <c r="E129" s="300"/>
      <c r="F129" s="323" t="s">
        <v>1300</v>
      </c>
      <c r="G129" s="300"/>
      <c r="H129" s="300" t="s">
        <v>1306</v>
      </c>
      <c r="I129" s="300" t="s">
        <v>1296</v>
      </c>
      <c r="J129" s="300">
        <v>15</v>
      </c>
      <c r="K129" s="348"/>
    </row>
    <row r="130" s="1" customFormat="1" ht="15" customHeight="1">
      <c r="B130" s="345"/>
      <c r="C130" s="326" t="s">
        <v>1307</v>
      </c>
      <c r="D130" s="326"/>
      <c r="E130" s="326"/>
      <c r="F130" s="327" t="s">
        <v>1300</v>
      </c>
      <c r="G130" s="326"/>
      <c r="H130" s="326" t="s">
        <v>1308</v>
      </c>
      <c r="I130" s="326" t="s">
        <v>1296</v>
      </c>
      <c r="J130" s="326">
        <v>15</v>
      </c>
      <c r="K130" s="348"/>
    </row>
    <row r="131" s="1" customFormat="1" ht="15" customHeight="1">
      <c r="B131" s="345"/>
      <c r="C131" s="326" t="s">
        <v>1309</v>
      </c>
      <c r="D131" s="326"/>
      <c r="E131" s="326"/>
      <c r="F131" s="327" t="s">
        <v>1300</v>
      </c>
      <c r="G131" s="326"/>
      <c r="H131" s="326" t="s">
        <v>1310</v>
      </c>
      <c r="I131" s="326" t="s">
        <v>1296</v>
      </c>
      <c r="J131" s="326">
        <v>20</v>
      </c>
      <c r="K131" s="348"/>
    </row>
    <row r="132" s="1" customFormat="1" ht="15" customHeight="1">
      <c r="B132" s="345"/>
      <c r="C132" s="326" t="s">
        <v>1311</v>
      </c>
      <c r="D132" s="326"/>
      <c r="E132" s="326"/>
      <c r="F132" s="327" t="s">
        <v>1300</v>
      </c>
      <c r="G132" s="326"/>
      <c r="H132" s="326" t="s">
        <v>1312</v>
      </c>
      <c r="I132" s="326" t="s">
        <v>1296</v>
      </c>
      <c r="J132" s="326">
        <v>20</v>
      </c>
      <c r="K132" s="348"/>
    </row>
    <row r="133" s="1" customFormat="1" ht="15" customHeight="1">
      <c r="B133" s="345"/>
      <c r="C133" s="300" t="s">
        <v>1299</v>
      </c>
      <c r="D133" s="300"/>
      <c r="E133" s="300"/>
      <c r="F133" s="323" t="s">
        <v>1300</v>
      </c>
      <c r="G133" s="300"/>
      <c r="H133" s="300" t="s">
        <v>1334</v>
      </c>
      <c r="I133" s="300" t="s">
        <v>1296</v>
      </c>
      <c r="J133" s="300">
        <v>50</v>
      </c>
      <c r="K133" s="348"/>
    </row>
    <row r="134" s="1" customFormat="1" ht="15" customHeight="1">
      <c r="B134" s="345"/>
      <c r="C134" s="300" t="s">
        <v>1313</v>
      </c>
      <c r="D134" s="300"/>
      <c r="E134" s="300"/>
      <c r="F134" s="323" t="s">
        <v>1300</v>
      </c>
      <c r="G134" s="300"/>
      <c r="H134" s="300" t="s">
        <v>1334</v>
      </c>
      <c r="I134" s="300" t="s">
        <v>1296</v>
      </c>
      <c r="J134" s="300">
        <v>50</v>
      </c>
      <c r="K134" s="348"/>
    </row>
    <row r="135" s="1" customFormat="1" ht="15" customHeight="1">
      <c r="B135" s="345"/>
      <c r="C135" s="300" t="s">
        <v>1319</v>
      </c>
      <c r="D135" s="300"/>
      <c r="E135" s="300"/>
      <c r="F135" s="323" t="s">
        <v>1300</v>
      </c>
      <c r="G135" s="300"/>
      <c r="H135" s="300" t="s">
        <v>1334</v>
      </c>
      <c r="I135" s="300" t="s">
        <v>1296</v>
      </c>
      <c r="J135" s="300">
        <v>50</v>
      </c>
      <c r="K135" s="348"/>
    </row>
    <row r="136" s="1" customFormat="1" ht="15" customHeight="1">
      <c r="B136" s="345"/>
      <c r="C136" s="300" t="s">
        <v>1321</v>
      </c>
      <c r="D136" s="300"/>
      <c r="E136" s="300"/>
      <c r="F136" s="323" t="s">
        <v>1300</v>
      </c>
      <c r="G136" s="300"/>
      <c r="H136" s="300" t="s">
        <v>1334</v>
      </c>
      <c r="I136" s="300" t="s">
        <v>1296</v>
      </c>
      <c r="J136" s="300">
        <v>50</v>
      </c>
      <c r="K136" s="348"/>
    </row>
    <row r="137" s="1" customFormat="1" ht="15" customHeight="1">
      <c r="B137" s="345"/>
      <c r="C137" s="300" t="s">
        <v>1322</v>
      </c>
      <c r="D137" s="300"/>
      <c r="E137" s="300"/>
      <c r="F137" s="323" t="s">
        <v>1300</v>
      </c>
      <c r="G137" s="300"/>
      <c r="H137" s="300" t="s">
        <v>1347</v>
      </c>
      <c r="I137" s="300" t="s">
        <v>1296</v>
      </c>
      <c r="J137" s="300">
        <v>255</v>
      </c>
      <c r="K137" s="348"/>
    </row>
    <row r="138" s="1" customFormat="1" ht="15" customHeight="1">
      <c r="B138" s="345"/>
      <c r="C138" s="300" t="s">
        <v>1324</v>
      </c>
      <c r="D138" s="300"/>
      <c r="E138" s="300"/>
      <c r="F138" s="323" t="s">
        <v>1294</v>
      </c>
      <c r="G138" s="300"/>
      <c r="H138" s="300" t="s">
        <v>1348</v>
      </c>
      <c r="I138" s="300" t="s">
        <v>1326</v>
      </c>
      <c r="J138" s="300"/>
      <c r="K138" s="348"/>
    </row>
    <row r="139" s="1" customFormat="1" ht="15" customHeight="1">
      <c r="B139" s="345"/>
      <c r="C139" s="300" t="s">
        <v>1327</v>
      </c>
      <c r="D139" s="300"/>
      <c r="E139" s="300"/>
      <c r="F139" s="323" t="s">
        <v>1294</v>
      </c>
      <c r="G139" s="300"/>
      <c r="H139" s="300" t="s">
        <v>1349</v>
      </c>
      <c r="I139" s="300" t="s">
        <v>1329</v>
      </c>
      <c r="J139" s="300"/>
      <c r="K139" s="348"/>
    </row>
    <row r="140" s="1" customFormat="1" ht="15" customHeight="1">
      <c r="B140" s="345"/>
      <c r="C140" s="300" t="s">
        <v>1330</v>
      </c>
      <c r="D140" s="300"/>
      <c r="E140" s="300"/>
      <c r="F140" s="323" t="s">
        <v>1294</v>
      </c>
      <c r="G140" s="300"/>
      <c r="H140" s="300" t="s">
        <v>1330</v>
      </c>
      <c r="I140" s="300" t="s">
        <v>1329</v>
      </c>
      <c r="J140" s="300"/>
      <c r="K140" s="348"/>
    </row>
    <row r="141" s="1" customFormat="1" ht="15" customHeight="1">
      <c r="B141" s="345"/>
      <c r="C141" s="300" t="s">
        <v>40</v>
      </c>
      <c r="D141" s="300"/>
      <c r="E141" s="300"/>
      <c r="F141" s="323" t="s">
        <v>1294</v>
      </c>
      <c r="G141" s="300"/>
      <c r="H141" s="300" t="s">
        <v>1350</v>
      </c>
      <c r="I141" s="300" t="s">
        <v>1329</v>
      </c>
      <c r="J141" s="300"/>
      <c r="K141" s="348"/>
    </row>
    <row r="142" s="1" customFormat="1" ht="15" customHeight="1">
      <c r="B142" s="345"/>
      <c r="C142" s="300" t="s">
        <v>1351</v>
      </c>
      <c r="D142" s="300"/>
      <c r="E142" s="300"/>
      <c r="F142" s="323" t="s">
        <v>1294</v>
      </c>
      <c r="G142" s="300"/>
      <c r="H142" s="300" t="s">
        <v>1352</v>
      </c>
      <c r="I142" s="300" t="s">
        <v>1329</v>
      </c>
      <c r="J142" s="300"/>
      <c r="K142" s="348"/>
    </row>
    <row r="143" s="1" customFormat="1" ht="15" customHeight="1">
      <c r="B143" s="349"/>
      <c r="C143" s="350"/>
      <c r="D143" s="350"/>
      <c r="E143" s="350"/>
      <c r="F143" s="350"/>
      <c r="G143" s="350"/>
      <c r="H143" s="350"/>
      <c r="I143" s="350"/>
      <c r="J143" s="350"/>
      <c r="K143" s="351"/>
    </row>
    <row r="144" s="1" customFormat="1" ht="18.75" customHeight="1">
      <c r="B144" s="336"/>
      <c r="C144" s="336"/>
      <c r="D144" s="336"/>
      <c r="E144" s="336"/>
      <c r="F144" s="337"/>
      <c r="G144" s="336"/>
      <c r="H144" s="336"/>
      <c r="I144" s="336"/>
      <c r="J144" s="336"/>
      <c r="K144" s="336"/>
    </row>
    <row r="145" s="1" customFormat="1" ht="18.75" customHeight="1">
      <c r="B145" s="308"/>
      <c r="C145" s="308"/>
      <c r="D145" s="308"/>
      <c r="E145" s="308"/>
      <c r="F145" s="308"/>
      <c r="G145" s="308"/>
      <c r="H145" s="308"/>
      <c r="I145" s="308"/>
      <c r="J145" s="308"/>
      <c r="K145" s="308"/>
    </row>
    <row r="146" s="1" customFormat="1" ht="7.5" customHeight="1">
      <c r="B146" s="309"/>
      <c r="C146" s="310"/>
      <c r="D146" s="310"/>
      <c r="E146" s="310"/>
      <c r="F146" s="310"/>
      <c r="G146" s="310"/>
      <c r="H146" s="310"/>
      <c r="I146" s="310"/>
      <c r="J146" s="310"/>
      <c r="K146" s="311"/>
    </row>
    <row r="147" s="1" customFormat="1" ht="45" customHeight="1">
      <c r="B147" s="312"/>
      <c r="C147" s="313" t="s">
        <v>1353</v>
      </c>
      <c r="D147" s="313"/>
      <c r="E147" s="313"/>
      <c r="F147" s="313"/>
      <c r="G147" s="313"/>
      <c r="H147" s="313"/>
      <c r="I147" s="313"/>
      <c r="J147" s="313"/>
      <c r="K147" s="314"/>
    </row>
    <row r="148" s="1" customFormat="1" ht="17.25" customHeight="1">
      <c r="B148" s="312"/>
      <c r="C148" s="315" t="s">
        <v>1288</v>
      </c>
      <c r="D148" s="315"/>
      <c r="E148" s="315"/>
      <c r="F148" s="315" t="s">
        <v>1289</v>
      </c>
      <c r="G148" s="316"/>
      <c r="H148" s="315" t="s">
        <v>56</v>
      </c>
      <c r="I148" s="315" t="s">
        <v>59</v>
      </c>
      <c r="J148" s="315" t="s">
        <v>1290</v>
      </c>
      <c r="K148" s="314"/>
    </row>
    <row r="149" s="1" customFormat="1" ht="17.25" customHeight="1">
      <c r="B149" s="312"/>
      <c r="C149" s="317" t="s">
        <v>1291</v>
      </c>
      <c r="D149" s="317"/>
      <c r="E149" s="317"/>
      <c r="F149" s="318" t="s">
        <v>1292</v>
      </c>
      <c r="G149" s="319"/>
      <c r="H149" s="317"/>
      <c r="I149" s="317"/>
      <c r="J149" s="317" t="s">
        <v>1293</v>
      </c>
      <c r="K149" s="314"/>
    </row>
    <row r="150" s="1" customFormat="1" ht="5.25" customHeight="1">
      <c r="B150" s="325"/>
      <c r="C150" s="320"/>
      <c r="D150" s="320"/>
      <c r="E150" s="320"/>
      <c r="F150" s="320"/>
      <c r="G150" s="321"/>
      <c r="H150" s="320"/>
      <c r="I150" s="320"/>
      <c r="J150" s="320"/>
      <c r="K150" s="348"/>
    </row>
    <row r="151" s="1" customFormat="1" ht="15" customHeight="1">
      <c r="B151" s="325"/>
      <c r="C151" s="352" t="s">
        <v>1297</v>
      </c>
      <c r="D151" s="300"/>
      <c r="E151" s="300"/>
      <c r="F151" s="353" t="s">
        <v>1294</v>
      </c>
      <c r="G151" s="300"/>
      <c r="H151" s="352" t="s">
        <v>1334</v>
      </c>
      <c r="I151" s="352" t="s">
        <v>1296</v>
      </c>
      <c r="J151" s="352">
        <v>120</v>
      </c>
      <c r="K151" s="348"/>
    </row>
    <row r="152" s="1" customFormat="1" ht="15" customHeight="1">
      <c r="B152" s="325"/>
      <c r="C152" s="352" t="s">
        <v>1343</v>
      </c>
      <c r="D152" s="300"/>
      <c r="E152" s="300"/>
      <c r="F152" s="353" t="s">
        <v>1294</v>
      </c>
      <c r="G152" s="300"/>
      <c r="H152" s="352" t="s">
        <v>1354</v>
      </c>
      <c r="I152" s="352" t="s">
        <v>1296</v>
      </c>
      <c r="J152" s="352" t="s">
        <v>1345</v>
      </c>
      <c r="K152" s="348"/>
    </row>
    <row r="153" s="1" customFormat="1" ht="15" customHeight="1">
      <c r="B153" s="325"/>
      <c r="C153" s="352" t="s">
        <v>1242</v>
      </c>
      <c r="D153" s="300"/>
      <c r="E153" s="300"/>
      <c r="F153" s="353" t="s">
        <v>1294</v>
      </c>
      <c r="G153" s="300"/>
      <c r="H153" s="352" t="s">
        <v>1355</v>
      </c>
      <c r="I153" s="352" t="s">
        <v>1296</v>
      </c>
      <c r="J153" s="352" t="s">
        <v>1345</v>
      </c>
      <c r="K153" s="348"/>
    </row>
    <row r="154" s="1" customFormat="1" ht="15" customHeight="1">
      <c r="B154" s="325"/>
      <c r="C154" s="352" t="s">
        <v>1299</v>
      </c>
      <c r="D154" s="300"/>
      <c r="E154" s="300"/>
      <c r="F154" s="353" t="s">
        <v>1300</v>
      </c>
      <c r="G154" s="300"/>
      <c r="H154" s="352" t="s">
        <v>1334</v>
      </c>
      <c r="I154" s="352" t="s">
        <v>1296</v>
      </c>
      <c r="J154" s="352">
        <v>50</v>
      </c>
      <c r="K154" s="348"/>
    </row>
    <row r="155" s="1" customFormat="1" ht="15" customHeight="1">
      <c r="B155" s="325"/>
      <c r="C155" s="352" t="s">
        <v>1302</v>
      </c>
      <c r="D155" s="300"/>
      <c r="E155" s="300"/>
      <c r="F155" s="353" t="s">
        <v>1294</v>
      </c>
      <c r="G155" s="300"/>
      <c r="H155" s="352" t="s">
        <v>1334</v>
      </c>
      <c r="I155" s="352" t="s">
        <v>1304</v>
      </c>
      <c r="J155" s="352"/>
      <c r="K155" s="348"/>
    </row>
    <row r="156" s="1" customFormat="1" ht="15" customHeight="1">
      <c r="B156" s="325"/>
      <c r="C156" s="352" t="s">
        <v>1313</v>
      </c>
      <c r="D156" s="300"/>
      <c r="E156" s="300"/>
      <c r="F156" s="353" t="s">
        <v>1300</v>
      </c>
      <c r="G156" s="300"/>
      <c r="H156" s="352" t="s">
        <v>1334</v>
      </c>
      <c r="I156" s="352" t="s">
        <v>1296</v>
      </c>
      <c r="J156" s="352">
        <v>50</v>
      </c>
      <c r="K156" s="348"/>
    </row>
    <row r="157" s="1" customFormat="1" ht="15" customHeight="1">
      <c r="B157" s="325"/>
      <c r="C157" s="352" t="s">
        <v>1321</v>
      </c>
      <c r="D157" s="300"/>
      <c r="E157" s="300"/>
      <c r="F157" s="353" t="s">
        <v>1300</v>
      </c>
      <c r="G157" s="300"/>
      <c r="H157" s="352" t="s">
        <v>1334</v>
      </c>
      <c r="I157" s="352" t="s">
        <v>1296</v>
      </c>
      <c r="J157" s="352">
        <v>50</v>
      </c>
      <c r="K157" s="348"/>
    </row>
    <row r="158" s="1" customFormat="1" ht="15" customHeight="1">
      <c r="B158" s="325"/>
      <c r="C158" s="352" t="s">
        <v>1319</v>
      </c>
      <c r="D158" s="300"/>
      <c r="E158" s="300"/>
      <c r="F158" s="353" t="s">
        <v>1300</v>
      </c>
      <c r="G158" s="300"/>
      <c r="H158" s="352" t="s">
        <v>1334</v>
      </c>
      <c r="I158" s="352" t="s">
        <v>1296</v>
      </c>
      <c r="J158" s="352">
        <v>50</v>
      </c>
      <c r="K158" s="348"/>
    </row>
    <row r="159" s="1" customFormat="1" ht="15" customHeight="1">
      <c r="B159" s="325"/>
      <c r="C159" s="352" t="s">
        <v>87</v>
      </c>
      <c r="D159" s="300"/>
      <c r="E159" s="300"/>
      <c r="F159" s="353" t="s">
        <v>1294</v>
      </c>
      <c r="G159" s="300"/>
      <c r="H159" s="352" t="s">
        <v>1356</v>
      </c>
      <c r="I159" s="352" t="s">
        <v>1296</v>
      </c>
      <c r="J159" s="352" t="s">
        <v>1357</v>
      </c>
      <c r="K159" s="348"/>
    </row>
    <row r="160" s="1" customFormat="1" ht="15" customHeight="1">
      <c r="B160" s="325"/>
      <c r="C160" s="352" t="s">
        <v>1358</v>
      </c>
      <c r="D160" s="300"/>
      <c r="E160" s="300"/>
      <c r="F160" s="353" t="s">
        <v>1294</v>
      </c>
      <c r="G160" s="300"/>
      <c r="H160" s="352" t="s">
        <v>1359</v>
      </c>
      <c r="I160" s="352" t="s">
        <v>1329</v>
      </c>
      <c r="J160" s="352"/>
      <c r="K160" s="348"/>
    </row>
    <row r="161" s="1" customFormat="1" ht="15" customHeight="1">
      <c r="B161" s="354"/>
      <c r="C161" s="334"/>
      <c r="D161" s="334"/>
      <c r="E161" s="334"/>
      <c r="F161" s="334"/>
      <c r="G161" s="334"/>
      <c r="H161" s="334"/>
      <c r="I161" s="334"/>
      <c r="J161" s="334"/>
      <c r="K161" s="355"/>
    </row>
    <row r="162" s="1" customFormat="1" ht="18.75" customHeight="1">
      <c r="B162" s="336"/>
      <c r="C162" s="346"/>
      <c r="D162" s="346"/>
      <c r="E162" s="346"/>
      <c r="F162" s="356"/>
      <c r="G162" s="346"/>
      <c r="H162" s="346"/>
      <c r="I162" s="346"/>
      <c r="J162" s="346"/>
      <c r="K162" s="336"/>
    </row>
    <row r="163" s="1" customFormat="1" ht="18.75" customHeight="1">
      <c r="B163" s="308"/>
      <c r="C163" s="308"/>
      <c r="D163" s="308"/>
      <c r="E163" s="308"/>
      <c r="F163" s="308"/>
      <c r="G163" s="308"/>
      <c r="H163" s="308"/>
      <c r="I163" s="308"/>
      <c r="J163" s="308"/>
      <c r="K163" s="308"/>
    </row>
    <row r="164" s="1" customFormat="1" ht="7.5" customHeight="1">
      <c r="B164" s="287"/>
      <c r="C164" s="288"/>
      <c r="D164" s="288"/>
      <c r="E164" s="288"/>
      <c r="F164" s="288"/>
      <c r="G164" s="288"/>
      <c r="H164" s="288"/>
      <c r="I164" s="288"/>
      <c r="J164" s="288"/>
      <c r="K164" s="289"/>
    </row>
    <row r="165" s="1" customFormat="1" ht="45" customHeight="1">
      <c r="B165" s="290"/>
      <c r="C165" s="291" t="s">
        <v>1360</v>
      </c>
      <c r="D165" s="291"/>
      <c r="E165" s="291"/>
      <c r="F165" s="291"/>
      <c r="G165" s="291"/>
      <c r="H165" s="291"/>
      <c r="I165" s="291"/>
      <c r="J165" s="291"/>
      <c r="K165" s="292"/>
    </row>
    <row r="166" s="1" customFormat="1" ht="17.25" customHeight="1">
      <c r="B166" s="290"/>
      <c r="C166" s="315" t="s">
        <v>1288</v>
      </c>
      <c r="D166" s="315"/>
      <c r="E166" s="315"/>
      <c r="F166" s="315" t="s">
        <v>1289</v>
      </c>
      <c r="G166" s="357"/>
      <c r="H166" s="358" t="s">
        <v>56</v>
      </c>
      <c r="I166" s="358" t="s">
        <v>59</v>
      </c>
      <c r="J166" s="315" t="s">
        <v>1290</v>
      </c>
      <c r="K166" s="292"/>
    </row>
    <row r="167" s="1" customFormat="1" ht="17.25" customHeight="1">
      <c r="B167" s="293"/>
      <c r="C167" s="317" t="s">
        <v>1291</v>
      </c>
      <c r="D167" s="317"/>
      <c r="E167" s="317"/>
      <c r="F167" s="318" t="s">
        <v>1292</v>
      </c>
      <c r="G167" s="359"/>
      <c r="H167" s="360"/>
      <c r="I167" s="360"/>
      <c r="J167" s="317" t="s">
        <v>1293</v>
      </c>
      <c r="K167" s="295"/>
    </row>
    <row r="168" s="1" customFormat="1" ht="5.25" customHeight="1">
      <c r="B168" s="325"/>
      <c r="C168" s="320"/>
      <c r="D168" s="320"/>
      <c r="E168" s="320"/>
      <c r="F168" s="320"/>
      <c r="G168" s="321"/>
      <c r="H168" s="320"/>
      <c r="I168" s="320"/>
      <c r="J168" s="320"/>
      <c r="K168" s="348"/>
    </row>
    <row r="169" s="1" customFormat="1" ht="15" customHeight="1">
      <c r="B169" s="325"/>
      <c r="C169" s="300" t="s">
        <v>1297</v>
      </c>
      <c r="D169" s="300"/>
      <c r="E169" s="300"/>
      <c r="F169" s="323" t="s">
        <v>1294</v>
      </c>
      <c r="G169" s="300"/>
      <c r="H169" s="300" t="s">
        <v>1334</v>
      </c>
      <c r="I169" s="300" t="s">
        <v>1296</v>
      </c>
      <c r="J169" s="300">
        <v>120</v>
      </c>
      <c r="K169" s="348"/>
    </row>
    <row r="170" s="1" customFormat="1" ht="15" customHeight="1">
      <c r="B170" s="325"/>
      <c r="C170" s="300" t="s">
        <v>1343</v>
      </c>
      <c r="D170" s="300"/>
      <c r="E170" s="300"/>
      <c r="F170" s="323" t="s">
        <v>1294</v>
      </c>
      <c r="G170" s="300"/>
      <c r="H170" s="300" t="s">
        <v>1344</v>
      </c>
      <c r="I170" s="300" t="s">
        <v>1296</v>
      </c>
      <c r="J170" s="300" t="s">
        <v>1345</v>
      </c>
      <c r="K170" s="348"/>
    </row>
    <row r="171" s="1" customFormat="1" ht="15" customHeight="1">
      <c r="B171" s="325"/>
      <c r="C171" s="300" t="s">
        <v>1242</v>
      </c>
      <c r="D171" s="300"/>
      <c r="E171" s="300"/>
      <c r="F171" s="323" t="s">
        <v>1294</v>
      </c>
      <c r="G171" s="300"/>
      <c r="H171" s="300" t="s">
        <v>1361</v>
      </c>
      <c r="I171" s="300" t="s">
        <v>1296</v>
      </c>
      <c r="J171" s="300" t="s">
        <v>1345</v>
      </c>
      <c r="K171" s="348"/>
    </row>
    <row r="172" s="1" customFormat="1" ht="15" customHeight="1">
      <c r="B172" s="325"/>
      <c r="C172" s="300" t="s">
        <v>1299</v>
      </c>
      <c r="D172" s="300"/>
      <c r="E172" s="300"/>
      <c r="F172" s="323" t="s">
        <v>1300</v>
      </c>
      <c r="G172" s="300"/>
      <c r="H172" s="300" t="s">
        <v>1361</v>
      </c>
      <c r="I172" s="300" t="s">
        <v>1296</v>
      </c>
      <c r="J172" s="300">
        <v>50</v>
      </c>
      <c r="K172" s="348"/>
    </row>
    <row r="173" s="1" customFormat="1" ht="15" customHeight="1">
      <c r="B173" s="325"/>
      <c r="C173" s="300" t="s">
        <v>1302</v>
      </c>
      <c r="D173" s="300"/>
      <c r="E173" s="300"/>
      <c r="F173" s="323" t="s">
        <v>1294</v>
      </c>
      <c r="G173" s="300"/>
      <c r="H173" s="300" t="s">
        <v>1361</v>
      </c>
      <c r="I173" s="300" t="s">
        <v>1304</v>
      </c>
      <c r="J173" s="300"/>
      <c r="K173" s="348"/>
    </row>
    <row r="174" s="1" customFormat="1" ht="15" customHeight="1">
      <c r="B174" s="325"/>
      <c r="C174" s="300" t="s">
        <v>1313</v>
      </c>
      <c r="D174" s="300"/>
      <c r="E174" s="300"/>
      <c r="F174" s="323" t="s">
        <v>1300</v>
      </c>
      <c r="G174" s="300"/>
      <c r="H174" s="300" t="s">
        <v>1361</v>
      </c>
      <c r="I174" s="300" t="s">
        <v>1296</v>
      </c>
      <c r="J174" s="300">
        <v>50</v>
      </c>
      <c r="K174" s="348"/>
    </row>
    <row r="175" s="1" customFormat="1" ht="15" customHeight="1">
      <c r="B175" s="325"/>
      <c r="C175" s="300" t="s">
        <v>1321</v>
      </c>
      <c r="D175" s="300"/>
      <c r="E175" s="300"/>
      <c r="F175" s="323" t="s">
        <v>1300</v>
      </c>
      <c r="G175" s="300"/>
      <c r="H175" s="300" t="s">
        <v>1361</v>
      </c>
      <c r="I175" s="300" t="s">
        <v>1296</v>
      </c>
      <c r="J175" s="300">
        <v>50</v>
      </c>
      <c r="K175" s="348"/>
    </row>
    <row r="176" s="1" customFormat="1" ht="15" customHeight="1">
      <c r="B176" s="325"/>
      <c r="C176" s="300" t="s">
        <v>1319</v>
      </c>
      <c r="D176" s="300"/>
      <c r="E176" s="300"/>
      <c r="F176" s="323" t="s">
        <v>1300</v>
      </c>
      <c r="G176" s="300"/>
      <c r="H176" s="300" t="s">
        <v>1361</v>
      </c>
      <c r="I176" s="300" t="s">
        <v>1296</v>
      </c>
      <c r="J176" s="300">
        <v>50</v>
      </c>
      <c r="K176" s="348"/>
    </row>
    <row r="177" s="1" customFormat="1" ht="15" customHeight="1">
      <c r="B177" s="325"/>
      <c r="C177" s="300" t="s">
        <v>106</v>
      </c>
      <c r="D177" s="300"/>
      <c r="E177" s="300"/>
      <c r="F177" s="323" t="s">
        <v>1294</v>
      </c>
      <c r="G177" s="300"/>
      <c r="H177" s="300" t="s">
        <v>1362</v>
      </c>
      <c r="I177" s="300" t="s">
        <v>1363</v>
      </c>
      <c r="J177" s="300"/>
      <c r="K177" s="348"/>
    </row>
    <row r="178" s="1" customFormat="1" ht="15" customHeight="1">
      <c r="B178" s="325"/>
      <c r="C178" s="300" t="s">
        <v>59</v>
      </c>
      <c r="D178" s="300"/>
      <c r="E178" s="300"/>
      <c r="F178" s="323" t="s">
        <v>1294</v>
      </c>
      <c r="G178" s="300"/>
      <c r="H178" s="300" t="s">
        <v>1364</v>
      </c>
      <c r="I178" s="300" t="s">
        <v>1365</v>
      </c>
      <c r="J178" s="300">
        <v>1</v>
      </c>
      <c r="K178" s="348"/>
    </row>
    <row r="179" s="1" customFormat="1" ht="15" customHeight="1">
      <c r="B179" s="325"/>
      <c r="C179" s="300" t="s">
        <v>55</v>
      </c>
      <c r="D179" s="300"/>
      <c r="E179" s="300"/>
      <c r="F179" s="323" t="s">
        <v>1294</v>
      </c>
      <c r="G179" s="300"/>
      <c r="H179" s="300" t="s">
        <v>1366</v>
      </c>
      <c r="I179" s="300" t="s">
        <v>1296</v>
      </c>
      <c r="J179" s="300">
        <v>20</v>
      </c>
      <c r="K179" s="348"/>
    </row>
    <row r="180" s="1" customFormat="1" ht="15" customHeight="1">
      <c r="B180" s="325"/>
      <c r="C180" s="300" t="s">
        <v>56</v>
      </c>
      <c r="D180" s="300"/>
      <c r="E180" s="300"/>
      <c r="F180" s="323" t="s">
        <v>1294</v>
      </c>
      <c r="G180" s="300"/>
      <c r="H180" s="300" t="s">
        <v>1367</v>
      </c>
      <c r="I180" s="300" t="s">
        <v>1296</v>
      </c>
      <c r="J180" s="300">
        <v>255</v>
      </c>
      <c r="K180" s="348"/>
    </row>
    <row r="181" s="1" customFormat="1" ht="15" customHeight="1">
      <c r="B181" s="325"/>
      <c r="C181" s="300" t="s">
        <v>107</v>
      </c>
      <c r="D181" s="300"/>
      <c r="E181" s="300"/>
      <c r="F181" s="323" t="s">
        <v>1294</v>
      </c>
      <c r="G181" s="300"/>
      <c r="H181" s="300" t="s">
        <v>1258</v>
      </c>
      <c r="I181" s="300" t="s">
        <v>1296</v>
      </c>
      <c r="J181" s="300">
        <v>10</v>
      </c>
      <c r="K181" s="348"/>
    </row>
    <row r="182" s="1" customFormat="1" ht="15" customHeight="1">
      <c r="B182" s="325"/>
      <c r="C182" s="300" t="s">
        <v>108</v>
      </c>
      <c r="D182" s="300"/>
      <c r="E182" s="300"/>
      <c r="F182" s="323" t="s">
        <v>1294</v>
      </c>
      <c r="G182" s="300"/>
      <c r="H182" s="300" t="s">
        <v>1368</v>
      </c>
      <c r="I182" s="300" t="s">
        <v>1329</v>
      </c>
      <c r="J182" s="300"/>
      <c r="K182" s="348"/>
    </row>
    <row r="183" s="1" customFormat="1" ht="15" customHeight="1">
      <c r="B183" s="325"/>
      <c r="C183" s="300" t="s">
        <v>1369</v>
      </c>
      <c r="D183" s="300"/>
      <c r="E183" s="300"/>
      <c r="F183" s="323" t="s">
        <v>1294</v>
      </c>
      <c r="G183" s="300"/>
      <c r="H183" s="300" t="s">
        <v>1370</v>
      </c>
      <c r="I183" s="300" t="s">
        <v>1329</v>
      </c>
      <c r="J183" s="300"/>
      <c r="K183" s="348"/>
    </row>
    <row r="184" s="1" customFormat="1" ht="15" customHeight="1">
      <c r="B184" s="325"/>
      <c r="C184" s="300" t="s">
        <v>1358</v>
      </c>
      <c r="D184" s="300"/>
      <c r="E184" s="300"/>
      <c r="F184" s="323" t="s">
        <v>1294</v>
      </c>
      <c r="G184" s="300"/>
      <c r="H184" s="300" t="s">
        <v>1371</v>
      </c>
      <c r="I184" s="300" t="s">
        <v>1329</v>
      </c>
      <c r="J184" s="300"/>
      <c r="K184" s="348"/>
    </row>
    <row r="185" s="1" customFormat="1" ht="15" customHeight="1">
      <c r="B185" s="325"/>
      <c r="C185" s="300" t="s">
        <v>110</v>
      </c>
      <c r="D185" s="300"/>
      <c r="E185" s="300"/>
      <c r="F185" s="323" t="s">
        <v>1300</v>
      </c>
      <c r="G185" s="300"/>
      <c r="H185" s="300" t="s">
        <v>1372</v>
      </c>
      <c r="I185" s="300" t="s">
        <v>1296</v>
      </c>
      <c r="J185" s="300">
        <v>50</v>
      </c>
      <c r="K185" s="348"/>
    </row>
    <row r="186" s="1" customFormat="1" ht="15" customHeight="1">
      <c r="B186" s="325"/>
      <c r="C186" s="300" t="s">
        <v>1373</v>
      </c>
      <c r="D186" s="300"/>
      <c r="E186" s="300"/>
      <c r="F186" s="323" t="s">
        <v>1300</v>
      </c>
      <c r="G186" s="300"/>
      <c r="H186" s="300" t="s">
        <v>1374</v>
      </c>
      <c r="I186" s="300" t="s">
        <v>1375</v>
      </c>
      <c r="J186" s="300"/>
      <c r="K186" s="348"/>
    </row>
    <row r="187" s="1" customFormat="1" ht="15" customHeight="1">
      <c r="B187" s="325"/>
      <c r="C187" s="300" t="s">
        <v>1376</v>
      </c>
      <c r="D187" s="300"/>
      <c r="E187" s="300"/>
      <c r="F187" s="323" t="s">
        <v>1300</v>
      </c>
      <c r="G187" s="300"/>
      <c r="H187" s="300" t="s">
        <v>1377</v>
      </c>
      <c r="I187" s="300" t="s">
        <v>1375</v>
      </c>
      <c r="J187" s="300"/>
      <c r="K187" s="348"/>
    </row>
    <row r="188" s="1" customFormat="1" ht="15" customHeight="1">
      <c r="B188" s="325"/>
      <c r="C188" s="300" t="s">
        <v>1378</v>
      </c>
      <c r="D188" s="300"/>
      <c r="E188" s="300"/>
      <c r="F188" s="323" t="s">
        <v>1300</v>
      </c>
      <c r="G188" s="300"/>
      <c r="H188" s="300" t="s">
        <v>1379</v>
      </c>
      <c r="I188" s="300" t="s">
        <v>1375</v>
      </c>
      <c r="J188" s="300"/>
      <c r="K188" s="348"/>
    </row>
    <row r="189" s="1" customFormat="1" ht="15" customHeight="1">
      <c r="B189" s="325"/>
      <c r="C189" s="361" t="s">
        <v>1380</v>
      </c>
      <c r="D189" s="300"/>
      <c r="E189" s="300"/>
      <c r="F189" s="323" t="s">
        <v>1300</v>
      </c>
      <c r="G189" s="300"/>
      <c r="H189" s="300" t="s">
        <v>1381</v>
      </c>
      <c r="I189" s="300" t="s">
        <v>1382</v>
      </c>
      <c r="J189" s="362" t="s">
        <v>1383</v>
      </c>
      <c r="K189" s="348"/>
    </row>
    <row r="190" s="1" customFormat="1" ht="15" customHeight="1">
      <c r="B190" s="325"/>
      <c r="C190" s="361" t="s">
        <v>44</v>
      </c>
      <c r="D190" s="300"/>
      <c r="E190" s="300"/>
      <c r="F190" s="323" t="s">
        <v>1294</v>
      </c>
      <c r="G190" s="300"/>
      <c r="H190" s="297" t="s">
        <v>1384</v>
      </c>
      <c r="I190" s="300" t="s">
        <v>1385</v>
      </c>
      <c r="J190" s="300"/>
      <c r="K190" s="348"/>
    </row>
    <row r="191" s="1" customFormat="1" ht="15" customHeight="1">
      <c r="B191" s="325"/>
      <c r="C191" s="361" t="s">
        <v>1386</v>
      </c>
      <c r="D191" s="300"/>
      <c r="E191" s="300"/>
      <c r="F191" s="323" t="s">
        <v>1294</v>
      </c>
      <c r="G191" s="300"/>
      <c r="H191" s="300" t="s">
        <v>1387</v>
      </c>
      <c r="I191" s="300" t="s">
        <v>1329</v>
      </c>
      <c r="J191" s="300"/>
      <c r="K191" s="348"/>
    </row>
    <row r="192" s="1" customFormat="1" ht="15" customHeight="1">
      <c r="B192" s="325"/>
      <c r="C192" s="361" t="s">
        <v>1388</v>
      </c>
      <c r="D192" s="300"/>
      <c r="E192" s="300"/>
      <c r="F192" s="323" t="s">
        <v>1294</v>
      </c>
      <c r="G192" s="300"/>
      <c r="H192" s="300" t="s">
        <v>1389</v>
      </c>
      <c r="I192" s="300" t="s">
        <v>1329</v>
      </c>
      <c r="J192" s="300"/>
      <c r="K192" s="348"/>
    </row>
    <row r="193" s="1" customFormat="1" ht="15" customHeight="1">
      <c r="B193" s="325"/>
      <c r="C193" s="361" t="s">
        <v>1390</v>
      </c>
      <c r="D193" s="300"/>
      <c r="E193" s="300"/>
      <c r="F193" s="323" t="s">
        <v>1300</v>
      </c>
      <c r="G193" s="300"/>
      <c r="H193" s="300" t="s">
        <v>1391</v>
      </c>
      <c r="I193" s="300" t="s">
        <v>1329</v>
      </c>
      <c r="J193" s="300"/>
      <c r="K193" s="348"/>
    </row>
    <row r="194" s="1" customFormat="1" ht="15" customHeight="1">
      <c r="B194" s="354"/>
      <c r="C194" s="363"/>
      <c r="D194" s="334"/>
      <c r="E194" s="334"/>
      <c r="F194" s="334"/>
      <c r="G194" s="334"/>
      <c r="H194" s="334"/>
      <c r="I194" s="334"/>
      <c r="J194" s="334"/>
      <c r="K194" s="355"/>
    </row>
    <row r="195" s="1" customFormat="1" ht="18.75" customHeight="1">
      <c r="B195" s="336"/>
      <c r="C195" s="346"/>
      <c r="D195" s="346"/>
      <c r="E195" s="346"/>
      <c r="F195" s="356"/>
      <c r="G195" s="346"/>
      <c r="H195" s="346"/>
      <c r="I195" s="346"/>
      <c r="J195" s="346"/>
      <c r="K195" s="336"/>
    </row>
    <row r="196" s="1" customFormat="1" ht="18.75" customHeight="1">
      <c r="B196" s="336"/>
      <c r="C196" s="346"/>
      <c r="D196" s="346"/>
      <c r="E196" s="346"/>
      <c r="F196" s="356"/>
      <c r="G196" s="346"/>
      <c r="H196" s="346"/>
      <c r="I196" s="346"/>
      <c r="J196" s="346"/>
      <c r="K196" s="336"/>
    </row>
    <row r="197" s="1" customFormat="1" ht="18.75" customHeight="1">
      <c r="B197" s="308"/>
      <c r="C197" s="308"/>
      <c r="D197" s="308"/>
      <c r="E197" s="308"/>
      <c r="F197" s="308"/>
      <c r="G197" s="308"/>
      <c r="H197" s="308"/>
      <c r="I197" s="308"/>
      <c r="J197" s="308"/>
      <c r="K197" s="308"/>
    </row>
    <row r="198" s="1" customFormat="1" ht="13.5">
      <c r="B198" s="287"/>
      <c r="C198" s="288"/>
      <c r="D198" s="288"/>
      <c r="E198" s="288"/>
      <c r="F198" s="288"/>
      <c r="G198" s="288"/>
      <c r="H198" s="288"/>
      <c r="I198" s="288"/>
      <c r="J198" s="288"/>
      <c r="K198" s="289"/>
    </row>
    <row r="199" s="1" customFormat="1" ht="21">
      <c r="B199" s="290"/>
      <c r="C199" s="291" t="s">
        <v>1392</v>
      </c>
      <c r="D199" s="291"/>
      <c r="E199" s="291"/>
      <c r="F199" s="291"/>
      <c r="G199" s="291"/>
      <c r="H199" s="291"/>
      <c r="I199" s="291"/>
      <c r="J199" s="291"/>
      <c r="K199" s="292"/>
    </row>
    <row r="200" s="1" customFormat="1" ht="25.5" customHeight="1">
      <c r="B200" s="290"/>
      <c r="C200" s="364" t="s">
        <v>1393</v>
      </c>
      <c r="D200" s="364"/>
      <c r="E200" s="364"/>
      <c r="F200" s="364" t="s">
        <v>1394</v>
      </c>
      <c r="G200" s="365"/>
      <c r="H200" s="364" t="s">
        <v>1395</v>
      </c>
      <c r="I200" s="364"/>
      <c r="J200" s="364"/>
      <c r="K200" s="292"/>
    </row>
    <row r="201" s="1" customFormat="1" ht="5.25" customHeight="1">
      <c r="B201" s="325"/>
      <c r="C201" s="320"/>
      <c r="D201" s="320"/>
      <c r="E201" s="320"/>
      <c r="F201" s="320"/>
      <c r="G201" s="346"/>
      <c r="H201" s="320"/>
      <c r="I201" s="320"/>
      <c r="J201" s="320"/>
      <c r="K201" s="348"/>
    </row>
    <row r="202" s="1" customFormat="1" ht="15" customHeight="1">
      <c r="B202" s="325"/>
      <c r="C202" s="300" t="s">
        <v>1385</v>
      </c>
      <c r="D202" s="300"/>
      <c r="E202" s="300"/>
      <c r="F202" s="323" t="s">
        <v>45</v>
      </c>
      <c r="G202" s="300"/>
      <c r="H202" s="300" t="s">
        <v>1396</v>
      </c>
      <c r="I202" s="300"/>
      <c r="J202" s="300"/>
      <c r="K202" s="348"/>
    </row>
    <row r="203" s="1" customFormat="1" ht="15" customHeight="1">
      <c r="B203" s="325"/>
      <c r="C203" s="300"/>
      <c r="D203" s="300"/>
      <c r="E203" s="300"/>
      <c r="F203" s="323" t="s">
        <v>46</v>
      </c>
      <c r="G203" s="300"/>
      <c r="H203" s="300" t="s">
        <v>1397</v>
      </c>
      <c r="I203" s="300"/>
      <c r="J203" s="300"/>
      <c r="K203" s="348"/>
    </row>
    <row r="204" s="1" customFormat="1" ht="15" customHeight="1">
      <c r="B204" s="325"/>
      <c r="C204" s="300"/>
      <c r="D204" s="300"/>
      <c r="E204" s="300"/>
      <c r="F204" s="323" t="s">
        <v>49</v>
      </c>
      <c r="G204" s="300"/>
      <c r="H204" s="300" t="s">
        <v>1398</v>
      </c>
      <c r="I204" s="300"/>
      <c r="J204" s="300"/>
      <c r="K204" s="348"/>
    </row>
    <row r="205" s="1" customFormat="1" ht="15" customHeight="1">
      <c r="B205" s="325"/>
      <c r="C205" s="300"/>
      <c r="D205" s="300"/>
      <c r="E205" s="300"/>
      <c r="F205" s="323" t="s">
        <v>47</v>
      </c>
      <c r="G205" s="300"/>
      <c r="H205" s="300" t="s">
        <v>1399</v>
      </c>
      <c r="I205" s="300"/>
      <c r="J205" s="300"/>
      <c r="K205" s="348"/>
    </row>
    <row r="206" s="1" customFormat="1" ht="15" customHeight="1">
      <c r="B206" s="325"/>
      <c r="C206" s="300"/>
      <c r="D206" s="300"/>
      <c r="E206" s="300"/>
      <c r="F206" s="323" t="s">
        <v>48</v>
      </c>
      <c r="G206" s="300"/>
      <c r="H206" s="300" t="s">
        <v>1400</v>
      </c>
      <c r="I206" s="300"/>
      <c r="J206" s="300"/>
      <c r="K206" s="348"/>
    </row>
    <row r="207" s="1" customFormat="1" ht="15" customHeight="1">
      <c r="B207" s="325"/>
      <c r="C207" s="300"/>
      <c r="D207" s="300"/>
      <c r="E207" s="300"/>
      <c r="F207" s="323"/>
      <c r="G207" s="300"/>
      <c r="H207" s="300"/>
      <c r="I207" s="300"/>
      <c r="J207" s="300"/>
      <c r="K207" s="348"/>
    </row>
    <row r="208" s="1" customFormat="1" ht="15" customHeight="1">
      <c r="B208" s="325"/>
      <c r="C208" s="300" t="s">
        <v>1341</v>
      </c>
      <c r="D208" s="300"/>
      <c r="E208" s="300"/>
      <c r="F208" s="323" t="s">
        <v>78</v>
      </c>
      <c r="G208" s="300"/>
      <c r="H208" s="300" t="s">
        <v>1401</v>
      </c>
      <c r="I208" s="300"/>
      <c r="J208" s="300"/>
      <c r="K208" s="348"/>
    </row>
    <row r="209" s="1" customFormat="1" ht="15" customHeight="1">
      <c r="B209" s="325"/>
      <c r="C209" s="300"/>
      <c r="D209" s="300"/>
      <c r="E209" s="300"/>
      <c r="F209" s="323" t="s">
        <v>1236</v>
      </c>
      <c r="G209" s="300"/>
      <c r="H209" s="300" t="s">
        <v>1237</v>
      </c>
      <c r="I209" s="300"/>
      <c r="J209" s="300"/>
      <c r="K209" s="348"/>
    </row>
    <row r="210" s="1" customFormat="1" ht="15" customHeight="1">
      <c r="B210" s="325"/>
      <c r="C210" s="300"/>
      <c r="D210" s="300"/>
      <c r="E210" s="300"/>
      <c r="F210" s="323" t="s">
        <v>1234</v>
      </c>
      <c r="G210" s="300"/>
      <c r="H210" s="300" t="s">
        <v>1402</v>
      </c>
      <c r="I210" s="300"/>
      <c r="J210" s="300"/>
      <c r="K210" s="348"/>
    </row>
    <row r="211" s="1" customFormat="1" ht="15" customHeight="1">
      <c r="B211" s="366"/>
      <c r="C211" s="300"/>
      <c r="D211" s="300"/>
      <c r="E211" s="300"/>
      <c r="F211" s="323" t="s">
        <v>1238</v>
      </c>
      <c r="G211" s="361"/>
      <c r="H211" s="352" t="s">
        <v>1239</v>
      </c>
      <c r="I211" s="352"/>
      <c r="J211" s="352"/>
      <c r="K211" s="367"/>
    </row>
    <row r="212" s="1" customFormat="1" ht="15" customHeight="1">
      <c r="B212" s="366"/>
      <c r="C212" s="300"/>
      <c r="D212" s="300"/>
      <c r="E212" s="300"/>
      <c r="F212" s="323" t="s">
        <v>1240</v>
      </c>
      <c r="G212" s="361"/>
      <c r="H212" s="352" t="s">
        <v>1403</v>
      </c>
      <c r="I212" s="352"/>
      <c r="J212" s="352"/>
      <c r="K212" s="367"/>
    </row>
    <row r="213" s="1" customFormat="1" ht="15" customHeight="1">
      <c r="B213" s="366"/>
      <c r="C213" s="300"/>
      <c r="D213" s="300"/>
      <c r="E213" s="300"/>
      <c r="F213" s="323"/>
      <c r="G213" s="361"/>
      <c r="H213" s="352"/>
      <c r="I213" s="352"/>
      <c r="J213" s="352"/>
      <c r="K213" s="367"/>
    </row>
    <row r="214" s="1" customFormat="1" ht="15" customHeight="1">
      <c r="B214" s="366"/>
      <c r="C214" s="300" t="s">
        <v>1365</v>
      </c>
      <c r="D214" s="300"/>
      <c r="E214" s="300"/>
      <c r="F214" s="323">
        <v>1</v>
      </c>
      <c r="G214" s="361"/>
      <c r="H214" s="352" t="s">
        <v>1404</v>
      </c>
      <c r="I214" s="352"/>
      <c r="J214" s="352"/>
      <c r="K214" s="367"/>
    </row>
    <row r="215" s="1" customFormat="1" ht="15" customHeight="1">
      <c r="B215" s="366"/>
      <c r="C215" s="300"/>
      <c r="D215" s="300"/>
      <c r="E215" s="300"/>
      <c r="F215" s="323">
        <v>2</v>
      </c>
      <c r="G215" s="361"/>
      <c r="H215" s="352" t="s">
        <v>1405</v>
      </c>
      <c r="I215" s="352"/>
      <c r="J215" s="352"/>
      <c r="K215" s="367"/>
    </row>
    <row r="216" s="1" customFormat="1" ht="15" customHeight="1">
      <c r="B216" s="366"/>
      <c r="C216" s="300"/>
      <c r="D216" s="300"/>
      <c r="E216" s="300"/>
      <c r="F216" s="323">
        <v>3</v>
      </c>
      <c r="G216" s="361"/>
      <c r="H216" s="352" t="s">
        <v>1406</v>
      </c>
      <c r="I216" s="352"/>
      <c r="J216" s="352"/>
      <c r="K216" s="367"/>
    </row>
    <row r="217" s="1" customFormat="1" ht="15" customHeight="1">
      <c r="B217" s="366"/>
      <c r="C217" s="300"/>
      <c r="D217" s="300"/>
      <c r="E217" s="300"/>
      <c r="F217" s="323">
        <v>4</v>
      </c>
      <c r="G217" s="361"/>
      <c r="H217" s="352" t="s">
        <v>1407</v>
      </c>
      <c r="I217" s="352"/>
      <c r="J217" s="352"/>
      <c r="K217" s="367"/>
    </row>
    <row r="218" s="1" customFormat="1" ht="12.75" customHeight="1">
      <c r="B218" s="368"/>
      <c r="C218" s="369"/>
      <c r="D218" s="369"/>
      <c r="E218" s="369"/>
      <c r="F218" s="369"/>
      <c r="G218" s="369"/>
      <c r="H218" s="369"/>
      <c r="I218" s="369"/>
      <c r="J218" s="369"/>
      <c r="K218" s="370"/>
    </row>
  </sheetData>
  <sheetProtection autoFilter="0" deleteColumns="0" deleteRows="0" formatCells="0" formatColumns="0" formatRows="0" insertColumns="0" insertHyperlinks="0" insertRows="0" pivotTables="0" sort="0"/>
  <mergeCells count="77">
    <mergeCell ref="C102:J102"/>
    <mergeCell ref="C122:J122"/>
    <mergeCell ref="C147:J147"/>
    <mergeCell ref="C165:J165"/>
    <mergeCell ref="C199:J199"/>
    <mergeCell ref="H200:J200"/>
    <mergeCell ref="H202:J202"/>
    <mergeCell ref="H203:J203"/>
    <mergeCell ref="H204:J204"/>
    <mergeCell ref="H205:J205"/>
    <mergeCell ref="H206:J206"/>
    <mergeCell ref="H208:J208"/>
    <mergeCell ref="H209:J209"/>
    <mergeCell ref="H210:J210"/>
    <mergeCell ref="H211:J211"/>
    <mergeCell ref="H212:J212"/>
    <mergeCell ref="H214:J214"/>
    <mergeCell ref="H215:J215"/>
    <mergeCell ref="H216:J216"/>
    <mergeCell ref="H217:J217"/>
    <mergeCell ref="D47:J47"/>
    <mergeCell ref="E48:J48"/>
    <mergeCell ref="E49:J49"/>
    <mergeCell ref="E50:J50"/>
    <mergeCell ref="D51:J51"/>
    <mergeCell ref="C52:J52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C3:J3"/>
    <mergeCell ref="C4:J4"/>
    <mergeCell ref="C6:J6"/>
    <mergeCell ref="C7:J7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Martina Kratochvílová</dc:creator>
  <cp:lastModifiedBy>Martina Kratochvílová</cp:lastModifiedBy>
  <dcterms:created xsi:type="dcterms:W3CDTF">2021-12-13T12:52:47Z</dcterms:created>
  <dcterms:modified xsi:type="dcterms:W3CDTF">2021-12-13T12:52:53Z</dcterms:modified>
</cp:coreProperties>
</file>